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21840" windowHeight="7590" activeTab="16"/>
  </bookViews>
  <sheets>
    <sheet name="004" sheetId="1" r:id="rId1"/>
    <sheet name="005" sheetId="2" r:id="rId2"/>
    <sheet name="006" sheetId="17" r:id="rId3"/>
    <sheet name="007" sheetId="3" r:id="rId4"/>
    <sheet name="008" sheetId="4" r:id="rId5"/>
    <sheet name="009" sheetId="5" r:id="rId6"/>
    <sheet name="011" sheetId="18" r:id="rId7"/>
    <sheet name="013" sheetId="19" r:id="rId8"/>
    <sheet name="014" sheetId="20" r:id="rId9"/>
    <sheet name="016" sheetId="30" r:id="rId10"/>
    <sheet name="018" sheetId="31" r:id="rId11"/>
    <sheet name="019" sheetId="21" r:id="rId12"/>
    <sheet name="020" sheetId="22" r:id="rId13"/>
    <sheet name="021" sheetId="23" r:id="rId14"/>
    <sheet name="022" sheetId="24" r:id="rId15"/>
    <sheet name="026" sheetId="25" r:id="rId16"/>
    <sheet name="027" sheetId="26" r:id="rId17"/>
    <sheet name="029" sheetId="32" r:id="rId18"/>
    <sheet name="033" sheetId="27" r:id="rId19"/>
    <sheet name="036" sheetId="28" r:id="rId20"/>
    <sheet name="038" sheetId="29" r:id="rId21"/>
    <sheet name="052-100_(039)" sheetId="33" r:id="rId22"/>
    <sheet name="047" sheetId="34" r:id="rId23"/>
  </sheets>
  <definedNames>
    <definedName name="__xlnm._FilterDatabase" localSheetId="2">'006'!$A$18:$E$57</definedName>
    <definedName name="__xlnm._FilterDatabase" localSheetId="22">'047'!$A$19:$E$40</definedName>
    <definedName name="__xlnm._FilterDatabase_1" localSheetId="17">#REF!</definedName>
    <definedName name="__xlnm._FilterDatabase_1" localSheetId="22">#REF!</definedName>
    <definedName name="__xlnm._FilterDatabase_1" localSheetId="21">#REF!</definedName>
    <definedName name="__xlnm._FilterDatabase_1">#REF!</definedName>
    <definedName name="__xlnm._FilterDatabase_1_1" localSheetId="17">#REF!</definedName>
    <definedName name="__xlnm._FilterDatabase_1_1" localSheetId="22">#REF!</definedName>
    <definedName name="__xlnm._FilterDatabase_1_1" localSheetId="21">#REF!</definedName>
    <definedName name="__xlnm._FilterDatabase_1_1">#REF!</definedName>
    <definedName name="__xlnm._FilterDatabase_10" localSheetId="17">#REF!</definedName>
    <definedName name="__xlnm._FilterDatabase_10" localSheetId="22">#REF!</definedName>
    <definedName name="__xlnm._FilterDatabase_10" localSheetId="21">#REF!</definedName>
    <definedName name="__xlnm._FilterDatabase_10">#REF!</definedName>
    <definedName name="__xlnm._FilterDatabase_11" localSheetId="17">#REF!</definedName>
    <definedName name="__xlnm._FilterDatabase_11" localSheetId="22">#REF!</definedName>
    <definedName name="__xlnm._FilterDatabase_11" localSheetId="21">#REF!</definedName>
    <definedName name="__xlnm._FilterDatabase_11">#REF!</definedName>
    <definedName name="__xlnm._FilterDatabase_12" localSheetId="17">#REF!</definedName>
    <definedName name="__xlnm._FilterDatabase_12" localSheetId="22">#REF!</definedName>
    <definedName name="__xlnm._FilterDatabase_12" localSheetId="21">#REF!</definedName>
    <definedName name="__xlnm._FilterDatabase_12">#REF!</definedName>
    <definedName name="__xlnm._FilterDatabase_13" localSheetId="17">#REF!</definedName>
    <definedName name="__xlnm._FilterDatabase_13" localSheetId="22">#REF!</definedName>
    <definedName name="__xlnm._FilterDatabase_13" localSheetId="21">#REF!</definedName>
    <definedName name="__xlnm._FilterDatabase_13">#REF!</definedName>
    <definedName name="__xlnm._FilterDatabase_14" localSheetId="17">#REF!</definedName>
    <definedName name="__xlnm._FilterDatabase_14" localSheetId="22">#REF!</definedName>
    <definedName name="__xlnm._FilterDatabase_14" localSheetId="21">#REF!</definedName>
    <definedName name="__xlnm._FilterDatabase_14">#REF!</definedName>
    <definedName name="__xlnm._FilterDatabase_15" localSheetId="17">#REF!</definedName>
    <definedName name="__xlnm._FilterDatabase_15" localSheetId="22">#REF!</definedName>
    <definedName name="__xlnm._FilterDatabase_15" localSheetId="21">#REF!</definedName>
    <definedName name="__xlnm._FilterDatabase_15">#REF!</definedName>
    <definedName name="__xlnm._FilterDatabase_16" localSheetId="17">#REF!</definedName>
    <definedName name="__xlnm._FilterDatabase_16" localSheetId="22">#REF!</definedName>
    <definedName name="__xlnm._FilterDatabase_16" localSheetId="21">#REF!</definedName>
    <definedName name="__xlnm._FilterDatabase_16">#REF!</definedName>
    <definedName name="__xlnm._FilterDatabase_17" localSheetId="17">#REF!</definedName>
    <definedName name="__xlnm._FilterDatabase_17" localSheetId="22">#REF!</definedName>
    <definedName name="__xlnm._FilterDatabase_17" localSheetId="21">#REF!</definedName>
    <definedName name="__xlnm._FilterDatabase_17">#REF!</definedName>
    <definedName name="__xlnm._FilterDatabase_18" localSheetId="17">#REF!</definedName>
    <definedName name="__xlnm._FilterDatabase_18" localSheetId="22">#REF!</definedName>
    <definedName name="__xlnm._FilterDatabase_18" localSheetId="21">#REF!</definedName>
    <definedName name="__xlnm._FilterDatabase_18">#REF!</definedName>
    <definedName name="__xlnm._FilterDatabase_19" localSheetId="17">#REF!</definedName>
    <definedName name="__xlnm._FilterDatabase_19" localSheetId="22">#REF!</definedName>
    <definedName name="__xlnm._FilterDatabase_19" localSheetId="21">#REF!</definedName>
    <definedName name="__xlnm._FilterDatabase_19">#REF!</definedName>
    <definedName name="__xlnm._FilterDatabase_2" localSheetId="17">#REF!</definedName>
    <definedName name="__xlnm._FilterDatabase_2" localSheetId="22">#REF!</definedName>
    <definedName name="__xlnm._FilterDatabase_2" localSheetId="21">#REF!</definedName>
    <definedName name="__xlnm._FilterDatabase_2">#REF!</definedName>
    <definedName name="__xlnm._FilterDatabase_21" localSheetId="17">#REF!</definedName>
    <definedName name="__xlnm._FilterDatabase_21" localSheetId="22">#REF!</definedName>
    <definedName name="__xlnm._FilterDatabase_21" localSheetId="21">#REF!</definedName>
    <definedName name="__xlnm._FilterDatabase_21">#REF!</definedName>
    <definedName name="__xlnm._FilterDatabase_22" localSheetId="17">#REF!</definedName>
    <definedName name="__xlnm._FilterDatabase_22" localSheetId="22">#REF!</definedName>
    <definedName name="__xlnm._FilterDatabase_22" localSheetId="21">#REF!</definedName>
    <definedName name="__xlnm._FilterDatabase_22">#REF!</definedName>
    <definedName name="__xlnm._FilterDatabase_23" localSheetId="17">#REF!</definedName>
    <definedName name="__xlnm._FilterDatabase_23" localSheetId="22">#REF!</definedName>
    <definedName name="__xlnm._FilterDatabase_23" localSheetId="21">#REF!</definedName>
    <definedName name="__xlnm._FilterDatabase_23">#REF!</definedName>
    <definedName name="__xlnm._FilterDatabase_24" localSheetId="17">#REF!</definedName>
    <definedName name="__xlnm._FilterDatabase_24" localSheetId="22">#REF!</definedName>
    <definedName name="__xlnm._FilterDatabase_24" localSheetId="21">#REF!</definedName>
    <definedName name="__xlnm._FilterDatabase_24">#REF!</definedName>
    <definedName name="__xlnm._FilterDatabase_25" localSheetId="17">#REF!</definedName>
    <definedName name="__xlnm._FilterDatabase_25" localSheetId="22">#REF!</definedName>
    <definedName name="__xlnm._FilterDatabase_25" localSheetId="21">#REF!</definedName>
    <definedName name="__xlnm._FilterDatabase_25">#REF!</definedName>
    <definedName name="__xlnm._FilterDatabase_26" localSheetId="17">#REF!</definedName>
    <definedName name="__xlnm._FilterDatabase_26" localSheetId="22">#REF!</definedName>
    <definedName name="__xlnm._FilterDatabase_26" localSheetId="21">#REF!</definedName>
    <definedName name="__xlnm._FilterDatabase_26">#REF!</definedName>
    <definedName name="__xlnm._FilterDatabase_27" localSheetId="17">#REF!</definedName>
    <definedName name="__xlnm._FilterDatabase_27" localSheetId="22">'047'!$A$19:$E$40</definedName>
    <definedName name="__xlnm._FilterDatabase_27" localSheetId="21">#REF!</definedName>
    <definedName name="__xlnm._FilterDatabase_27">#REF!</definedName>
    <definedName name="__xlnm._FilterDatabase_28" localSheetId="17">#REF!</definedName>
    <definedName name="__xlnm._FilterDatabase_28" localSheetId="22">#REF!</definedName>
    <definedName name="__xlnm._FilterDatabase_28" localSheetId="21">#REF!</definedName>
    <definedName name="__xlnm._FilterDatabase_28">#REF!</definedName>
    <definedName name="__xlnm._FilterDatabase_3" localSheetId="17">#REF!</definedName>
    <definedName name="__xlnm._FilterDatabase_3" localSheetId="22">#REF!</definedName>
    <definedName name="__xlnm._FilterDatabase_3" localSheetId="21">#REF!</definedName>
    <definedName name="__xlnm._FilterDatabase_3">#REF!</definedName>
    <definedName name="__xlnm._FilterDatabase_4" localSheetId="17">#REF!</definedName>
    <definedName name="__xlnm._FilterDatabase_4" localSheetId="22">#REF!</definedName>
    <definedName name="__xlnm._FilterDatabase_4" localSheetId="21">#REF!</definedName>
    <definedName name="__xlnm._FilterDatabase_4">#REF!</definedName>
    <definedName name="__xlnm._FilterDatabase_6" localSheetId="17">#REF!</definedName>
    <definedName name="__xlnm._FilterDatabase_6" localSheetId="22">#REF!</definedName>
    <definedName name="__xlnm._FilterDatabase_6" localSheetId="21">#REF!</definedName>
    <definedName name="__xlnm._FilterDatabase_6">#REF!</definedName>
    <definedName name="__xlnm._FilterDatabase_7" localSheetId="17">#REF!</definedName>
    <definedName name="__xlnm._FilterDatabase_7" localSheetId="22">#REF!</definedName>
    <definedName name="__xlnm._FilterDatabase_7" localSheetId="21">#REF!</definedName>
    <definedName name="__xlnm._FilterDatabase_7">#REF!</definedName>
    <definedName name="__xlnm._FilterDatabase_8" localSheetId="17">#REF!</definedName>
    <definedName name="__xlnm._FilterDatabase_8" localSheetId="22">#REF!</definedName>
    <definedName name="__xlnm._FilterDatabase_8" localSheetId="21">#REF!</definedName>
    <definedName name="__xlnm._FilterDatabase_8">#REF!</definedName>
    <definedName name="__xlnm._FilterDatabase_9" localSheetId="17">#REF!</definedName>
    <definedName name="__xlnm._FilterDatabase_9" localSheetId="22">#REF!</definedName>
    <definedName name="__xlnm._FilterDatabase_9" localSheetId="21">#REF!</definedName>
    <definedName name="__xlnm._FilterDatabase_9">#REF!</definedName>
    <definedName name="__xlnm.Print_Area" localSheetId="22">'047'!$A$1:$G$53</definedName>
    <definedName name="_xlnm._FilterDatabase" localSheetId="0" hidden="1">'004'!$A$24:$E$91</definedName>
    <definedName name="_xlnm._FilterDatabase" localSheetId="1" hidden="1">'005'!$A$24:$E$65</definedName>
    <definedName name="_xlnm._FilterDatabase" localSheetId="3" hidden="1">'007'!$A$24:$E$79</definedName>
    <definedName name="_xlnm._FilterDatabase" localSheetId="4" hidden="1">'008'!$A$24:$E$71</definedName>
    <definedName name="_xlnm._FilterDatabase" localSheetId="5" hidden="1">'009'!$A$24:$E$110</definedName>
    <definedName name="_xlnm._FilterDatabase" localSheetId="6" hidden="1">'011'!$A$24:$E$65</definedName>
    <definedName name="_xlnm._FilterDatabase" localSheetId="7" hidden="1">'013'!$A$24:$E$65</definedName>
    <definedName name="_xlnm._FilterDatabase" localSheetId="8" hidden="1">'014'!$A$24:$E$68</definedName>
    <definedName name="_xlnm._FilterDatabase" localSheetId="10" hidden="1">'018'!$A$18:$E$41</definedName>
    <definedName name="_xlnm._FilterDatabase" localSheetId="11" hidden="1">'019'!$A$22:$E$55</definedName>
    <definedName name="_xlnm._FilterDatabase" localSheetId="12" hidden="1">'020'!$A$22:$E$62</definedName>
    <definedName name="_xlnm._FilterDatabase" localSheetId="13" hidden="1">'021'!$A$22:$E$57</definedName>
    <definedName name="_xlnm._FilterDatabase" localSheetId="14" hidden="1">'022'!$A$22:$E$69</definedName>
    <definedName name="_xlnm._FilterDatabase" localSheetId="15" hidden="1">'026'!$A$22:$E$62</definedName>
    <definedName name="_xlnm._FilterDatabase" localSheetId="16" hidden="1">'027'!$A$22:$E$62</definedName>
    <definedName name="_xlnm._FilterDatabase" localSheetId="18" hidden="1">'033'!$A$22:$E$70</definedName>
    <definedName name="_xlnm._FilterDatabase" localSheetId="19" hidden="1">'036'!$A$22:$E$57</definedName>
    <definedName name="_xlnm._FilterDatabase" localSheetId="20" hidden="1">'038'!$A$22:$E$62</definedName>
    <definedName name="_xlnm.Print_Area" localSheetId="0">'004'!$A$1:$G$99</definedName>
    <definedName name="_xlnm.Print_Area" localSheetId="1">'005'!$A$1:$G$75</definedName>
    <definedName name="_xlnm.Print_Area" localSheetId="2">'006'!$A$1:$G$70</definedName>
    <definedName name="_xlnm.Print_Area" localSheetId="3">'007'!$A$1:$G$91</definedName>
    <definedName name="_xlnm.Print_Area" localSheetId="4">'008'!$A$1:$G$85</definedName>
    <definedName name="_xlnm.Print_Area" localSheetId="5">'009'!$A$1:$G$126</definedName>
    <definedName name="_xlnm.Print_Area" localSheetId="6">'011'!$A$1:$G$75</definedName>
    <definedName name="_xlnm.Print_Area" localSheetId="7">'013'!$A$1:$G$75</definedName>
    <definedName name="_xlnm.Print_Area" localSheetId="8">'014'!$A$1:$G$77</definedName>
    <definedName name="_xlnm.Print_Area" localSheetId="9">'016'!$A$1:$G$73</definedName>
    <definedName name="_xlnm.Print_Area" localSheetId="10">'018'!$A$1:$G$54</definedName>
    <definedName name="_xlnm.Print_Area" localSheetId="11">'019'!$A$1:$G$55</definedName>
    <definedName name="_xlnm.Print_Area" localSheetId="12">'020'!$A$1:$G$74</definedName>
    <definedName name="_xlnm.Print_Area" localSheetId="13">'021'!$A$1:$G$57</definedName>
    <definedName name="_xlnm.Print_Area" localSheetId="14">'022'!$A$1:$G$78</definedName>
    <definedName name="_xlnm.Print_Area" localSheetId="15">'026'!$A$1:$G$72</definedName>
    <definedName name="_xlnm.Print_Area" localSheetId="16">'027'!$A$1:$G$73</definedName>
    <definedName name="_xlnm.Print_Area" localSheetId="17">'029'!$A$1:$G$71</definedName>
    <definedName name="_xlnm.Print_Area" localSheetId="18">'033'!$A$1:$G$84</definedName>
    <definedName name="_xlnm.Print_Area" localSheetId="19">'036'!$A$1:$G$57</definedName>
    <definedName name="_xlnm.Print_Area" localSheetId="20">'038'!$A$1:$G$62</definedName>
    <definedName name="_xlnm.Print_Area" localSheetId="22">'047'!$A$1:$G$53</definedName>
    <definedName name="_xlnm.Print_Area" localSheetId="21">'052-100_(039)'!$A$1:$G$58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5" l="1"/>
  <c r="C55" i="26" l="1"/>
  <c r="E55" i="26"/>
  <c r="F55" i="26"/>
  <c r="G55" i="26"/>
  <c r="E58" i="26"/>
  <c r="F58" i="26"/>
  <c r="G58" i="26"/>
  <c r="C58" i="26"/>
  <c r="D57" i="26"/>
  <c r="D55" i="26" s="1"/>
  <c r="D58" i="26" s="1"/>
  <c r="E52" i="22"/>
  <c r="E54" i="20"/>
  <c r="E41" i="29"/>
  <c r="D41" i="29"/>
  <c r="D106" i="5"/>
  <c r="K113" i="5"/>
  <c r="F65" i="24" l="1"/>
  <c r="G65" i="24"/>
  <c r="D58" i="33" l="1"/>
  <c r="D38" i="33" s="1"/>
  <c r="E58" i="33"/>
  <c r="E38" i="33" s="1"/>
  <c r="F58" i="33"/>
  <c r="F38" i="33" s="1"/>
  <c r="G58" i="33"/>
  <c r="G38" i="33" s="1"/>
  <c r="C58" i="33"/>
  <c r="C38" i="33" s="1"/>
  <c r="G53" i="34" l="1"/>
  <c r="G38" i="34" s="1"/>
  <c r="F53" i="34"/>
  <c r="F38" i="34" s="1"/>
  <c r="D53" i="34"/>
  <c r="D38" i="34" s="1"/>
  <c r="C53" i="34"/>
  <c r="C38" i="34" s="1"/>
  <c r="E53" i="34"/>
  <c r="E38" i="34" s="1"/>
  <c r="G39" i="33" l="1"/>
  <c r="E54" i="32"/>
  <c r="E38" i="32" s="1"/>
  <c r="F54" i="32"/>
  <c r="F38" i="32" s="1"/>
  <c r="G54" i="32"/>
  <c r="G38" i="32" s="1"/>
  <c r="G71" i="32"/>
  <c r="G39" i="32" s="1"/>
  <c r="F71" i="32"/>
  <c r="F39" i="32" s="1"/>
  <c r="E71" i="32"/>
  <c r="E39" i="32" s="1"/>
  <c r="D71" i="32"/>
  <c r="D39" i="32" s="1"/>
  <c r="C71" i="32"/>
  <c r="C39" i="32" s="1"/>
  <c r="D53" i="32"/>
  <c r="D52" i="32" s="1"/>
  <c r="D54" i="32" s="1"/>
  <c r="D38" i="32" s="1"/>
  <c r="C52" i="32"/>
  <c r="C54" i="32" s="1"/>
  <c r="C38" i="32" s="1"/>
  <c r="D38" i="31"/>
  <c r="E38" i="31"/>
  <c r="F38" i="31"/>
  <c r="G38" i="31"/>
  <c r="G54" i="31"/>
  <c r="F54" i="31"/>
  <c r="E54" i="31"/>
  <c r="D54" i="31"/>
  <c r="C54" i="31"/>
  <c r="C38" i="31"/>
  <c r="G72" i="30"/>
  <c r="F72" i="30"/>
  <c r="D72" i="30"/>
  <c r="C72" i="30"/>
  <c r="E72" i="30"/>
  <c r="G54" i="30"/>
  <c r="G40" i="30" s="1"/>
  <c r="F54" i="30"/>
  <c r="F57" i="30" s="1"/>
  <c r="E54" i="30"/>
  <c r="E57" i="30" s="1"/>
  <c r="D54" i="30"/>
  <c r="D40" i="30" s="1"/>
  <c r="C54" i="30"/>
  <c r="C57" i="30" s="1"/>
  <c r="G41" i="30"/>
  <c r="F41" i="30"/>
  <c r="D41" i="30"/>
  <c r="C41" i="30"/>
  <c r="F40" i="30"/>
  <c r="F62" i="29"/>
  <c r="E62" i="29"/>
  <c r="D62" i="29"/>
  <c r="C62" i="29"/>
  <c r="C41" i="29" s="1"/>
  <c r="F57" i="28"/>
  <c r="F41" i="28" s="1"/>
  <c r="E57" i="28"/>
  <c r="E41" i="28" s="1"/>
  <c r="D56" i="28"/>
  <c r="D57" i="28" s="1"/>
  <c r="D41" i="28" s="1"/>
  <c r="G55" i="28"/>
  <c r="G57" i="28" s="1"/>
  <c r="G41" i="28" s="1"/>
  <c r="F55" i="28"/>
  <c r="E55" i="28"/>
  <c r="C55" i="28"/>
  <c r="C57" i="28" s="1"/>
  <c r="C41" i="28" s="1"/>
  <c r="E83" i="27"/>
  <c r="E84" i="27" s="1"/>
  <c r="E42" i="27" s="1"/>
  <c r="D84" i="27"/>
  <c r="D42" i="27" s="1"/>
  <c r="D64" i="27"/>
  <c r="D66" i="27" s="1"/>
  <c r="D41" i="27" s="1"/>
  <c r="G84" i="27"/>
  <c r="G42" i="27" s="1"/>
  <c r="F84" i="27"/>
  <c r="F42" i="27" s="1"/>
  <c r="C84" i="27"/>
  <c r="C42" i="27" s="1"/>
  <c r="G66" i="27"/>
  <c r="G41" i="27" s="1"/>
  <c r="F66" i="27"/>
  <c r="F41" i="27" s="1"/>
  <c r="E66" i="27"/>
  <c r="E41" i="27" s="1"/>
  <c r="C66" i="27"/>
  <c r="C41" i="27" s="1"/>
  <c r="G73" i="26"/>
  <c r="G42" i="26" s="1"/>
  <c r="F73" i="26"/>
  <c r="F42" i="26" s="1"/>
  <c r="E73" i="26"/>
  <c r="E42" i="26" s="1"/>
  <c r="D73" i="26"/>
  <c r="D42" i="26" s="1"/>
  <c r="C73" i="26"/>
  <c r="C42" i="26" s="1"/>
  <c r="G41" i="26"/>
  <c r="F41" i="26"/>
  <c r="E41" i="26"/>
  <c r="D41" i="26"/>
  <c r="C41" i="26"/>
  <c r="F44" i="4"/>
  <c r="G44" i="4"/>
  <c r="F45" i="4"/>
  <c r="G45" i="4"/>
  <c r="E68" i="4"/>
  <c r="E85" i="4"/>
  <c r="E45" i="4" s="1"/>
  <c r="C85" i="4"/>
  <c r="C45" i="4" s="1"/>
  <c r="D84" i="4"/>
  <c r="D85" i="4" s="1"/>
  <c r="D45" i="4" s="1"/>
  <c r="D68" i="4"/>
  <c r="D66" i="4"/>
  <c r="E65" i="4"/>
  <c r="E69" i="4" s="1"/>
  <c r="E44" i="4" s="1"/>
  <c r="C69" i="4"/>
  <c r="C44" i="4" s="1"/>
  <c r="D56" i="25"/>
  <c r="F40" i="24"/>
  <c r="G40" i="24"/>
  <c r="G78" i="24"/>
  <c r="G41" i="24" s="1"/>
  <c r="F78" i="24"/>
  <c r="F41" i="24" s="1"/>
  <c r="E78" i="24"/>
  <c r="E41" i="24" s="1"/>
  <c r="D78" i="24"/>
  <c r="D41" i="24" s="1"/>
  <c r="C78" i="24"/>
  <c r="C41" i="24" s="1"/>
  <c r="E62" i="24"/>
  <c r="E65" i="24" s="1"/>
  <c r="E40" i="24" s="1"/>
  <c r="D62" i="24"/>
  <c r="D65" i="24" s="1"/>
  <c r="D40" i="24" s="1"/>
  <c r="C62" i="24"/>
  <c r="C65" i="24" s="1"/>
  <c r="C40" i="24" s="1"/>
  <c r="D55" i="28" l="1"/>
  <c r="D42" i="30"/>
  <c r="D40" i="32"/>
  <c r="D57" i="30"/>
  <c r="D65" i="4"/>
  <c r="D69" i="4" s="1"/>
  <c r="D44" i="4" s="1"/>
  <c r="E40" i="30"/>
  <c r="D39" i="33"/>
  <c r="E39" i="33"/>
  <c r="F39" i="33"/>
  <c r="C39" i="33"/>
  <c r="G40" i="32"/>
  <c r="F40" i="32"/>
  <c r="E40" i="32"/>
  <c r="C40" i="32"/>
  <c r="G39" i="31"/>
  <c r="F39" i="31"/>
  <c r="E39" i="31"/>
  <c r="C39" i="31"/>
  <c r="D39" i="31"/>
  <c r="F42" i="30"/>
  <c r="E41" i="30"/>
  <c r="E42" i="30" s="1"/>
  <c r="G42" i="30"/>
  <c r="C40" i="30"/>
  <c r="C42" i="30" s="1"/>
  <c r="G57" i="30"/>
  <c r="E50" i="24"/>
  <c r="G57" i="23"/>
  <c r="G41" i="23" s="1"/>
  <c r="F57" i="23"/>
  <c r="F41" i="23" s="1"/>
  <c r="E57" i="23"/>
  <c r="E41" i="23" s="1"/>
  <c r="C57" i="23"/>
  <c r="C41" i="23" s="1"/>
  <c r="D57" i="23"/>
  <c r="D41" i="23" s="1"/>
  <c r="G42" i="22"/>
  <c r="G43" i="22"/>
  <c r="F74" i="22"/>
  <c r="F43" i="22" s="1"/>
  <c r="E74" i="22"/>
  <c r="E43" i="22" s="1"/>
  <c r="C74" i="22"/>
  <c r="C43" i="22" s="1"/>
  <c r="D73" i="22"/>
  <c r="D74" i="22" s="1"/>
  <c r="D43" i="22" s="1"/>
  <c r="F59" i="22"/>
  <c r="F42" i="22" s="1"/>
  <c r="D58" i="22"/>
  <c r="D56" i="22" s="1"/>
  <c r="D59" i="22" s="1"/>
  <c r="D42" i="22" s="1"/>
  <c r="E56" i="22"/>
  <c r="E59" i="22" s="1"/>
  <c r="E42" i="22" s="1"/>
  <c r="C56" i="22"/>
  <c r="C59" i="22" s="1"/>
  <c r="C42" i="22" s="1"/>
  <c r="E92" i="5"/>
  <c r="G47" i="5"/>
  <c r="G126" i="5"/>
  <c r="G48" i="5" s="1"/>
  <c r="F126" i="5"/>
  <c r="F48" i="5" s="1"/>
  <c r="E126" i="5"/>
  <c r="E48" i="5" s="1"/>
  <c r="C126" i="5"/>
  <c r="C48" i="5" s="1"/>
  <c r="D125" i="5"/>
  <c r="D126" i="5" s="1"/>
  <c r="D48" i="5" s="1"/>
  <c r="F108" i="5"/>
  <c r="F47" i="5" s="1"/>
  <c r="C108" i="5"/>
  <c r="C47" i="5" s="1"/>
  <c r="E107" i="5"/>
  <c r="E104" i="5" s="1"/>
  <c r="E108" i="5" s="1"/>
  <c r="E47" i="5" s="1"/>
  <c r="D107" i="5"/>
  <c r="H106" i="5"/>
  <c r="D105" i="5"/>
  <c r="E85" i="5"/>
  <c r="E78" i="5"/>
  <c r="E71" i="5"/>
  <c r="G77" i="20"/>
  <c r="G45" i="20" s="1"/>
  <c r="F77" i="20"/>
  <c r="F45" i="20" s="1"/>
  <c r="E77" i="20"/>
  <c r="E45" i="20" s="1"/>
  <c r="D77" i="20"/>
  <c r="D45" i="20" s="1"/>
  <c r="C77" i="20"/>
  <c r="C45" i="20" s="1"/>
  <c r="D72" i="20"/>
  <c r="G60" i="20"/>
  <c r="G63" i="20" s="1"/>
  <c r="G44" i="20" s="1"/>
  <c r="F60" i="20"/>
  <c r="F63" i="20" s="1"/>
  <c r="F44" i="20" s="1"/>
  <c r="E60" i="20"/>
  <c r="E63" i="20" s="1"/>
  <c r="E44" i="20" s="1"/>
  <c r="D60" i="20"/>
  <c r="D63" i="20" s="1"/>
  <c r="D44" i="20" s="1"/>
  <c r="C60" i="20"/>
  <c r="C63" i="20" s="1"/>
  <c r="C44" i="20" s="1"/>
  <c r="D104" i="5" l="1"/>
  <c r="D108" i="5" s="1"/>
  <c r="D47" i="5" s="1"/>
  <c r="C46" i="20"/>
  <c r="E57" i="5"/>
  <c r="G75" i="19"/>
  <c r="G44" i="19" s="1"/>
  <c r="F75" i="19"/>
  <c r="F44" i="19" s="1"/>
  <c r="E75" i="19"/>
  <c r="E44" i="19" s="1"/>
  <c r="D75" i="19"/>
  <c r="D44" i="19" s="1"/>
  <c r="C75" i="19"/>
  <c r="C44" i="19" s="1"/>
  <c r="G57" i="18" l="1"/>
  <c r="G60" i="18" s="1"/>
  <c r="G42" i="18" s="1"/>
  <c r="F57" i="18"/>
  <c r="F60" i="18" s="1"/>
  <c r="F42" i="18" s="1"/>
  <c r="E57" i="18"/>
  <c r="E60" i="18" s="1"/>
  <c r="E42" i="18" s="1"/>
  <c r="D57" i="18"/>
  <c r="D60" i="18" s="1"/>
  <c r="D42" i="18" s="1"/>
  <c r="C57" i="18"/>
  <c r="C60" i="18" s="1"/>
  <c r="C42" i="18" s="1"/>
  <c r="J37" i="5" l="1"/>
  <c r="J39" i="5" s="1"/>
  <c r="L39" i="5" s="1"/>
  <c r="I39" i="5"/>
  <c r="K39" i="5" s="1"/>
  <c r="H39" i="5"/>
  <c r="I40" i="5" l="1"/>
  <c r="J40" i="5"/>
  <c r="G43" i="29"/>
  <c r="F43" i="29"/>
  <c r="E43" i="29"/>
  <c r="D43" i="29"/>
  <c r="C43" i="29"/>
  <c r="G43" i="28"/>
  <c r="F43" i="28"/>
  <c r="E43" i="28"/>
  <c r="D43" i="28"/>
  <c r="C43" i="28"/>
  <c r="G43" i="27"/>
  <c r="F43" i="27"/>
  <c r="E43" i="27"/>
  <c r="D43" i="27"/>
  <c r="C43" i="27"/>
  <c r="G43" i="26"/>
  <c r="F43" i="26"/>
  <c r="E43" i="26"/>
  <c r="D43" i="26"/>
  <c r="C43" i="26"/>
  <c r="G72" i="25"/>
  <c r="F72" i="25"/>
  <c r="E72" i="25"/>
  <c r="D72" i="25"/>
  <c r="C72" i="25"/>
  <c r="G57" i="25"/>
  <c r="G41" i="25" s="1"/>
  <c r="F57" i="25"/>
  <c r="F41" i="25" s="1"/>
  <c r="F43" i="25" s="1"/>
  <c r="E57" i="25"/>
  <c r="E41" i="25" s="1"/>
  <c r="E43" i="25" s="1"/>
  <c r="D57" i="25"/>
  <c r="D41" i="25" s="1"/>
  <c r="D43" i="25" s="1"/>
  <c r="C57" i="25"/>
  <c r="C41" i="25" s="1"/>
  <c r="G43" i="25"/>
  <c r="C43" i="25"/>
  <c r="G42" i="24"/>
  <c r="F42" i="24"/>
  <c r="E42" i="24"/>
  <c r="D42" i="24"/>
  <c r="C42" i="24"/>
  <c r="G43" i="23"/>
  <c r="F43" i="23"/>
  <c r="E43" i="23"/>
  <c r="D43" i="23"/>
  <c r="C43" i="23"/>
  <c r="G44" i="22"/>
  <c r="F44" i="22"/>
  <c r="E44" i="22"/>
  <c r="D44" i="22"/>
  <c r="C44" i="22"/>
  <c r="G55" i="21"/>
  <c r="G40" i="21" s="1"/>
  <c r="G42" i="21" s="1"/>
  <c r="F55" i="21"/>
  <c r="F40" i="21" s="1"/>
  <c r="F42" i="21" s="1"/>
  <c r="E55" i="21"/>
  <c r="E40" i="21" s="1"/>
  <c r="E42" i="21" s="1"/>
  <c r="D55" i="21"/>
  <c r="D40" i="21" s="1"/>
  <c r="D42" i="21" s="1"/>
  <c r="C55" i="21"/>
  <c r="C40" i="21" s="1"/>
  <c r="C42" i="21" s="1"/>
  <c r="G46" i="20"/>
  <c r="F46" i="20"/>
  <c r="E46" i="20"/>
  <c r="D46" i="20"/>
  <c r="G60" i="19"/>
  <c r="G43" i="19" s="1"/>
  <c r="G45" i="19" s="1"/>
  <c r="F60" i="19"/>
  <c r="F43" i="19" s="1"/>
  <c r="E60" i="19"/>
  <c r="E43" i="19" s="1"/>
  <c r="E45" i="19" s="1"/>
  <c r="D60" i="19"/>
  <c r="D43" i="19" s="1"/>
  <c r="D45" i="19" s="1"/>
  <c r="C60" i="19"/>
  <c r="C43" i="19" s="1"/>
  <c r="C45" i="19" s="1"/>
  <c r="F45" i="19"/>
  <c r="G75" i="18"/>
  <c r="G43" i="18" s="1"/>
  <c r="G44" i="18" s="1"/>
  <c r="F75" i="18"/>
  <c r="F43" i="18" s="1"/>
  <c r="E75" i="18"/>
  <c r="E43" i="18" s="1"/>
  <c r="E44" i="18" s="1"/>
  <c r="D75" i="18"/>
  <c r="D43" i="18" s="1"/>
  <c r="D44" i="18" s="1"/>
  <c r="C75" i="18"/>
  <c r="C43" i="18" s="1"/>
  <c r="C44" i="18" s="1"/>
  <c r="F44" i="18"/>
  <c r="E64" i="5" l="1"/>
  <c r="G44" i="3" l="1"/>
  <c r="F74" i="3"/>
  <c r="F44" i="3" s="1"/>
  <c r="E74" i="3"/>
  <c r="E44" i="3" s="1"/>
  <c r="D72" i="3"/>
  <c r="D74" i="3" s="1"/>
  <c r="D44" i="3" s="1"/>
  <c r="C72" i="3"/>
  <c r="C74" i="3" s="1"/>
  <c r="C44" i="3" s="1"/>
  <c r="G70" i="17"/>
  <c r="F70" i="17"/>
  <c r="E70" i="17"/>
  <c r="D70" i="17"/>
  <c r="C70" i="17"/>
  <c r="G55" i="17"/>
  <c r="F55" i="17"/>
  <c r="E39" i="17"/>
  <c r="D53" i="17"/>
  <c r="D55" i="17" s="1"/>
  <c r="C53" i="17"/>
  <c r="C55" i="17" s="1"/>
  <c r="G40" i="17"/>
  <c r="F40" i="17"/>
  <c r="E40" i="17"/>
  <c r="D40" i="17"/>
  <c r="C40" i="17"/>
  <c r="F39" i="17"/>
  <c r="F41" i="17" s="1"/>
  <c r="E60" i="2"/>
  <c r="E39" i="2" s="1"/>
  <c r="C60" i="2"/>
  <c r="C39" i="2" s="1"/>
  <c r="D59" i="2"/>
  <c r="D58" i="2" s="1"/>
  <c r="D60" i="2" s="1"/>
  <c r="D39" i="2" s="1"/>
  <c r="G58" i="2"/>
  <c r="G60" i="2" s="1"/>
  <c r="G39" i="2" s="1"/>
  <c r="F58" i="2"/>
  <c r="F60" i="2" s="1"/>
  <c r="F39" i="2" s="1"/>
  <c r="D39" i="17" l="1"/>
  <c r="E41" i="17"/>
  <c r="D41" i="17"/>
  <c r="E55" i="17"/>
  <c r="C39" i="17"/>
  <c r="C41" i="17" s="1"/>
  <c r="G39" i="17"/>
  <c r="G41" i="17" s="1"/>
  <c r="E49" i="2"/>
  <c r="F49" i="2"/>
  <c r="G49" i="2"/>
  <c r="D82" i="1" l="1"/>
  <c r="E82" i="1"/>
  <c r="F82" i="1"/>
  <c r="G82" i="1"/>
  <c r="C82" i="1"/>
  <c r="E71" i="1" l="1"/>
  <c r="E67" i="1"/>
  <c r="E63" i="1"/>
  <c r="E59" i="1"/>
  <c r="D55" i="1"/>
  <c r="E55" i="1"/>
  <c r="F55" i="1"/>
  <c r="G55" i="1"/>
  <c r="C55" i="1"/>
  <c r="G49" i="5" l="1"/>
  <c r="F49" i="5"/>
  <c r="E49" i="5"/>
  <c r="D49" i="5"/>
  <c r="C49" i="5"/>
  <c r="G46" i="4"/>
  <c r="F46" i="4"/>
  <c r="E46" i="4"/>
  <c r="D46" i="4"/>
  <c r="C46" i="4"/>
  <c r="G91" i="3"/>
  <c r="G45" i="3" s="1"/>
  <c r="G46" i="3" s="1"/>
  <c r="F91" i="3"/>
  <c r="F45" i="3" s="1"/>
  <c r="F46" i="3" s="1"/>
  <c r="E91" i="3"/>
  <c r="E45" i="3" s="1"/>
  <c r="E46" i="3" s="1"/>
  <c r="D91" i="3"/>
  <c r="D45" i="3" s="1"/>
  <c r="D46" i="3" s="1"/>
  <c r="C91" i="3"/>
  <c r="C45" i="3" s="1"/>
  <c r="C46" i="3" s="1"/>
  <c r="G75" i="2"/>
  <c r="G40" i="2" s="1"/>
  <c r="G41" i="2" s="1"/>
  <c r="F75" i="2"/>
  <c r="F40" i="2" s="1"/>
  <c r="E75" i="2"/>
  <c r="E40" i="2" s="1"/>
  <c r="E41" i="2" s="1"/>
  <c r="D75" i="2"/>
  <c r="D40" i="2" s="1"/>
  <c r="D41" i="2" s="1"/>
  <c r="C75" i="2"/>
  <c r="C40" i="2" s="1"/>
  <c r="C41" i="2" s="1"/>
  <c r="F41" i="2"/>
  <c r="G99" i="1" l="1"/>
  <c r="G46" i="1" s="1"/>
  <c r="F99" i="1"/>
  <c r="F46" i="1" s="1"/>
  <c r="D99" i="1"/>
  <c r="D46" i="1" s="1"/>
  <c r="C99" i="1"/>
  <c r="C46" i="1" s="1"/>
  <c r="E99" i="1"/>
  <c r="E46" i="1" s="1"/>
  <c r="G86" i="1"/>
  <c r="G45" i="1" s="1"/>
  <c r="G47" i="1" s="1"/>
  <c r="F86" i="1"/>
  <c r="F45" i="1" s="1"/>
  <c r="D86" i="1"/>
  <c r="D45" i="1" s="1"/>
  <c r="D47" i="1" s="1"/>
  <c r="C86" i="1"/>
  <c r="C45" i="1" s="1"/>
  <c r="E86" i="1"/>
  <c r="E45" i="1" s="1"/>
  <c r="E47" i="1" l="1"/>
  <c r="C47" i="1"/>
  <c r="F47" i="1"/>
</calcChain>
</file>

<file path=xl/sharedStrings.xml><?xml version="1.0" encoding="utf-8"?>
<sst xmlns="http://schemas.openxmlformats.org/spreadsheetml/2006/main" count="2742" uniqueCount="420">
  <si>
    <t>к приказу руководителя государственного учреждения</t>
  </si>
  <si>
    <t>от "____" _____________ 201___ года № _______</t>
  </si>
  <si>
    <t>Утверждена         </t>
  </si>
  <si>
    <t xml:space="preserve">приказом руководителя государственного учреждения </t>
  </si>
  <si>
    <t>от "_____" _______________  201___ года №________     </t>
  </si>
  <si>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</si>
  <si>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</si>
  <si>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</si>
  <si>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 xml:space="preserve">УТВЕРЖДЕНИЕ-сравнение 2016-2018 с 2015 </t>
  </si>
  <si>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</si>
  <si>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</si>
  <si>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</si>
  <si>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</si>
  <si>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</si>
  <si>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</si>
  <si>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</si>
  <si>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</si>
  <si>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</si>
  <si>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</si>
  <si>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</si>
  <si>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</si>
  <si>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</si>
  <si>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</si>
  <si>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</si>
  <si>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</si>
  <si>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</si>
  <si>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</si>
  <si>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</si>
  <si>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</si>
  <si>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</si>
  <si>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Приложение __</t>
  </si>
  <si>
    <t>"Согласована"</t>
  </si>
  <si>
    <t>Вице-министр здравоохранения и социального развития</t>
  </si>
  <si>
    <t>Республики Казахстан</t>
  </si>
  <si>
    <t>«______» ____________ 201___ года.  </t>
  </si>
  <si>
    <t>МП</t>
  </si>
  <si>
    <t>на 2017-2019 годы</t>
  </si>
  <si>
    <r>
      <rPr>
        <b/>
        <sz val="12"/>
        <rFont val="Times New Roman"/>
        <family val="1"/>
        <charset val="204"/>
      </rPr>
      <t xml:space="preserve">Код и наименование бюджетной программы:  </t>
    </r>
    <r>
      <rPr>
        <i/>
        <sz val="12"/>
        <rFont val="Times New Roman"/>
        <family val="1"/>
        <charset val="204"/>
      </rPr>
      <t>004 «Оказание стационарной и стационарозамещающей медицинской помощи субъектами здравоохранения по направлению специалистов первичной медико-санитарной помощи и медицинских организаций, за исключением оказываемой за счет средств республиканского бюджета»</t>
    </r>
  </si>
  <si>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</si>
  <si>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</si>
  <si>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</si>
  <si>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</si>
  <si>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</si>
  <si>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</si>
  <si>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</si>
  <si>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</si>
  <si>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</si>
  <si>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</si>
  <si>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</si>
  <si>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</si>
  <si>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r>
      <rPr>
        <b/>
        <sz val="12"/>
        <rFont val="Times New Roman"/>
        <family val="1"/>
        <charset val="204"/>
      </rPr>
      <t xml:space="preserve">Код и наименование бюджетной программы:  </t>
    </r>
    <r>
      <rPr>
        <i/>
        <sz val="12"/>
        <rFont val="Times New Roman"/>
        <family val="1"/>
        <charset val="204"/>
      </rPr>
      <t>005 «Производство крови, ее компонентов и препаратов для местных организаций здравоохранения »</t>
    </r>
  </si>
  <si>
    <t>доза</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</si>
  <si>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</si>
  <si>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</si>
  <si>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</si>
  <si>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</si>
  <si>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</si>
  <si>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</si>
  <si>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</si>
  <si>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</si>
  <si>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</si>
  <si>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</si>
  <si>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</si>
  <si>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</si>
  <si>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</si>
  <si>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</si>
  <si>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</si>
  <si>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t xml:space="preserve">Показатели конечного результата </t>
  </si>
  <si>
    <t>Плановый период</t>
  </si>
  <si>
    <t>Удержание Вич-инфекции распространенности ВИЧ-инфекции в возрастной группе 15-49 в пределах 0,2-0,6%</t>
  </si>
  <si>
    <t>%</t>
  </si>
  <si>
    <t>Удержание распространенности ВИЧ-инфекции среди молодежи в возрасте 15-24 в пределах 0,2-0,6%</t>
  </si>
  <si>
    <t>Прием врачей</t>
  </si>
  <si>
    <t>чел.</t>
  </si>
  <si>
    <t>Консультация специалистов</t>
  </si>
  <si>
    <t>Лабораторные исследование</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</si>
  <si>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</si>
  <si>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</si>
  <si>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</si>
  <si>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</si>
  <si>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r>
      <rPr>
        <b/>
        <sz val="12"/>
        <rFont val="Times New Roman"/>
        <family val="1"/>
        <charset val="204"/>
      </rPr>
      <t xml:space="preserve">Код и наименование бюджетной программы:  </t>
    </r>
    <r>
      <rPr>
        <i/>
        <sz val="12"/>
        <rFont val="Times New Roman"/>
        <family val="1"/>
        <charset val="204"/>
      </rPr>
      <t>009 «Оказание медицинской помощи лицам, страдающим туберкулезом, инфекционными заболеваниями, психическими расстройствами и расстройствами поведения, в том числе связанные с употреблением психоактивных веществ»</t>
    </r>
  </si>
  <si>
    <r>
      <rPr>
        <b/>
        <sz val="12"/>
        <rFont val="Times New Roman"/>
        <family val="1"/>
        <charset val="204"/>
      </rPr>
      <t xml:space="preserve">Код и наименование бюджетной программы:  </t>
    </r>
    <r>
      <rPr>
        <i/>
        <sz val="12"/>
        <rFont val="Times New Roman"/>
        <family val="1"/>
        <charset val="204"/>
      </rPr>
      <t>011 «Оказание скорой медицинской помощи и санитарная авиация, за исключением оказываемой за счет средств республиканского бюджета»</t>
    </r>
  </si>
  <si>
    <t>Количество вызовов</t>
  </si>
  <si>
    <t>Количество коек</t>
  </si>
  <si>
    <r>
      <rPr>
        <b/>
        <sz val="12"/>
        <rFont val="Times New Roman"/>
        <family val="1"/>
        <charset val="204"/>
      </rPr>
      <t xml:space="preserve">Код и наименование бюджетной программы:  </t>
    </r>
    <r>
      <rPr>
        <i/>
        <sz val="12"/>
        <rFont val="Times New Roman"/>
        <family val="1"/>
        <charset val="204"/>
      </rPr>
      <t>013 «Проведение патологоанатомического вскрытия»</t>
    </r>
  </si>
  <si>
    <t>Своевременное лекарственное обеспечение</t>
  </si>
  <si>
    <t xml:space="preserve">Снижение младенческой смертности </t>
  </si>
  <si>
    <t>на 1000 родившихся живыми</t>
  </si>
  <si>
    <r>
      <rPr>
        <b/>
        <sz val="12"/>
        <rFont val="Times New Roman"/>
        <family val="1"/>
        <charset val="204"/>
      </rPr>
      <t xml:space="preserve">Код и наименование бюджетной программы:  </t>
    </r>
    <r>
      <rPr>
        <i/>
        <sz val="12"/>
        <rFont val="Times New Roman"/>
        <family val="1"/>
        <charset val="204"/>
      </rPr>
      <t>014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</si>
  <si>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rPr>
        <b/>
        <sz val="12"/>
        <rFont val="Times New Roman"/>
        <family val="1"/>
        <charset val="204"/>
      </rPr>
      <t xml:space="preserve">Код и наименование бюджетной программы:  </t>
    </r>
    <r>
      <rPr>
        <i/>
        <sz val="12"/>
        <rFont val="Times New Roman"/>
        <family val="1"/>
        <charset val="204"/>
      </rPr>
      <t>019 «Обеспечение больных туберкулезом противотуберкулезными препаратами»</t>
    </r>
  </si>
  <si>
    <t xml:space="preserve">Снижение смертности от туберкулеза </t>
  </si>
  <si>
    <t>на 100 тыс населения</t>
  </si>
  <si>
    <r>
      <rPr>
        <b/>
        <sz val="12"/>
        <rFont val="Times New Roman"/>
        <family val="1"/>
        <charset val="204"/>
      </rPr>
      <t xml:space="preserve">Код и наименование бюджетной программы:  </t>
    </r>
    <r>
      <rPr>
        <i/>
        <sz val="12"/>
        <rFont val="Times New Roman"/>
        <family val="1"/>
        <charset val="204"/>
      </rPr>
      <t>020 «Обеспечение больных диабетом противодиабетическими препаратами»</t>
    </r>
  </si>
  <si>
    <t xml:space="preserve">Увеличение доли  пациентов с сахарным диабетом, находящихся в состоянии компенсанции по уровню гликированного гемоглобина </t>
  </si>
  <si>
    <t>Увеличение охвата инсулинотерапией у пациентов сахарным диабетом 2-го типа (до 20%)</t>
  </si>
  <si>
    <t>чел</t>
  </si>
  <si>
    <t>Количество больных диабетом, обеспеченных противодиабетическими препаратами</t>
  </si>
  <si>
    <t xml:space="preserve">в том числе </t>
  </si>
  <si>
    <t>онкология</t>
  </si>
  <si>
    <r>
      <rPr>
        <b/>
        <sz val="12"/>
        <rFont val="Times New Roman"/>
        <family val="1"/>
        <charset val="204"/>
      </rPr>
      <t xml:space="preserve">Код и наименование бюджетной программы:  </t>
    </r>
    <r>
      <rPr>
        <i/>
        <sz val="12"/>
        <rFont val="Times New Roman"/>
        <family val="1"/>
        <charset val="204"/>
      </rPr>
      <t>021 «Обеспечение онкогематологических больных химиопрепаратами»</t>
    </r>
  </si>
  <si>
    <t xml:space="preserve">Ожидаемая продолжительность жизни </t>
  </si>
  <si>
    <t>лет</t>
  </si>
  <si>
    <r>
      <rPr>
        <b/>
        <sz val="12"/>
        <rFont val="Times New Roman"/>
        <family val="1"/>
        <charset val="204"/>
      </rPr>
      <t xml:space="preserve">Код и наименование бюджетной программы:  </t>
    </r>
    <r>
      <rPr>
        <i/>
        <sz val="12"/>
        <rFont val="Times New Roman"/>
        <family val="1"/>
        <charset val="204"/>
      </rPr>
      <t>022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</si>
  <si>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t>Обеспечение лекарственными средствами больных аутоиммунными заболевания (в том числе миастения) и  иммунодефицитные состояния</t>
  </si>
  <si>
    <t>Обеспечение лекарственными средствами больных  ренальной анемией</t>
  </si>
  <si>
    <t>Обеспечение лекарственными средствами больных рассеянным склерозом (для больных с реметирующим, рецидивирующим течением)</t>
  </si>
  <si>
    <t>Обеспечение лекарственными средствами больных Гоше</t>
  </si>
  <si>
    <t>Обеспечение лекарственными средствами больных мукополисахаридозом</t>
  </si>
  <si>
    <t>Обеспечение лекарственными средствами больных муковисцидозом</t>
  </si>
  <si>
    <t>Обеспечение лекарственными средствами больных после пересадки органов и тканей</t>
  </si>
  <si>
    <t>Обеспечение лекарственными средствами больных прогрессирующими гломерулярными заболеваниями</t>
  </si>
  <si>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</si>
  <si>
    <r>
      <rPr>
        <b/>
        <sz val="12"/>
        <rFont val="Times New Roman"/>
        <family val="1"/>
        <charset val="204"/>
      </rPr>
      <t xml:space="preserve">Код и наименование бюджетной программы:  </t>
    </r>
    <r>
      <rPr>
        <i/>
        <sz val="12"/>
        <rFont val="Times New Roman"/>
        <family val="1"/>
        <charset val="204"/>
      </rPr>
      <t>026 «Обеспечение факторами свертывания крови больных гемофилией»</t>
    </r>
  </si>
  <si>
    <t>Обеспечение факторами свертывания крови больных гемофилией (включая гемофилию В) взрослых</t>
  </si>
  <si>
    <t>Обеспечение факторами свертывания крови больных гемофилией детей</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</si>
  <si>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</si>
  <si>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Обеспечение противовирусными препаратами  (вирусные гепатиты В и С) детей </t>
  </si>
  <si>
    <t>Обеспечение противовирусными препаратами  (вирусные гепатиты В и С) взрослых</t>
  </si>
  <si>
    <t xml:space="preserve">Охват вакцинацией детей до года </t>
  </si>
  <si>
    <t>не менее 95%</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</si>
  <si>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</si>
  <si>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t>Уровень оснащенности медицинских организаций</t>
  </si>
  <si>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</si>
  <si>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</si>
  <si>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</si>
  <si>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</si>
  <si>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</si>
  <si>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</si>
  <si>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</si>
  <si>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</si>
  <si>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</si>
  <si>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</si>
  <si>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r>
      <rPr>
        <b/>
        <sz val="12"/>
        <rFont val="Times New Roman"/>
        <family val="1"/>
        <charset val="204"/>
      </rPr>
      <t xml:space="preserve">Код и наименование бюджетной программы:  </t>
    </r>
    <r>
      <rPr>
        <i/>
        <sz val="12"/>
        <rFont val="Times New Roman"/>
        <family val="1"/>
        <charset val="204"/>
      </rPr>
      <t>036 «Обеспечение тромболитическими препаратами больных с острым инфарктом миокарда»</t>
    </r>
  </si>
  <si>
    <t xml:space="preserve">Смертность от болезней системы кровообращения </t>
  </si>
  <si>
    <t>на 100 тыс.населения</t>
  </si>
  <si>
    <t>Обеспечение тромболитическими препаратами больных с острым инфарктом миокарда</t>
  </si>
  <si>
    <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</si>
  <si>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</si>
  <si>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</si>
  <si>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</si>
  <si>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компонентами крови с дополнительными свойствами безопасности </t>
    </r>
  </si>
  <si>
    <r>
      <rPr>
        <b/>
        <sz val="12"/>
        <color theme="1"/>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100% автоматизация лабораторных исследований донорской крови на трансфузионные инфекции</t>
    </r>
  </si>
  <si>
    <r>
      <t xml:space="preserve">Цель бюджетной программы: </t>
    </r>
    <r>
      <rPr>
        <i/>
        <sz val="12"/>
        <rFont val="Times New Roman"/>
        <family val="1"/>
        <charset val="204"/>
      </rPr>
      <t>Улучшение доступности и качества медицинской помощи. Обеспечение эффективной системы профилактики, диагностики, лечения и реабилитации заболеваний.</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</si>
  <si>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</si>
  <si>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t xml:space="preserve">Описание (обоснование) бюджетной программы: </t>
    </r>
    <r>
      <rPr>
        <sz val="12"/>
        <rFont val="Times New Roman"/>
        <family val="1"/>
        <charset val="204"/>
      </rPr>
      <t>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</si>
  <si>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t>Компоненты крови</t>
  </si>
  <si>
    <t>Индивидуальные подборы гемокомпонентов для медицинских организаций</t>
  </si>
  <si>
    <t>исслед.</t>
  </si>
  <si>
    <r>
      <t xml:space="preserve">Описание (обоснование) бюджетной подпрограммы: </t>
    </r>
    <r>
      <rPr>
        <i/>
        <sz val="12"/>
        <rFont val="Times New Roman"/>
        <family val="1"/>
        <charset val="204"/>
      </rPr>
      <t xml:space="preserve"> 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</si>
  <si>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</si>
  <si>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r>
      <t xml:space="preserve">Цель бюджетной программы: </t>
    </r>
    <r>
      <rPr>
        <sz val="12"/>
        <rFont val="Times New Roman"/>
        <family val="1"/>
        <charset val="204"/>
      </rPr>
      <t xml:space="preserve">Улучшение здоровья населения </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</si>
  <si>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</si>
  <si>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</si>
  <si>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Цель бюджетной программы: </t>
    </r>
    <r>
      <rPr>
        <i/>
        <sz val="12"/>
        <rFont val="Times New Roman"/>
        <family val="1"/>
        <charset val="204"/>
      </rPr>
      <t>Улучшение здоровья населения, совершенствование системы управления и финансирования, снижение темпов распространения ВИЧ-инфекции и СПИДа</t>
    </r>
  </si>
  <si>
    <t>Обеспечение антиретровирусными препаратами (лечение ВИЧ инфекции)</t>
  </si>
  <si>
    <t>исл.</t>
  </si>
  <si>
    <r>
      <t xml:space="preserve">Цель бюджетной программы: </t>
    </r>
    <r>
      <rPr>
        <sz val="12"/>
        <rFont val="Times New Roman"/>
        <family val="1"/>
        <charset val="204"/>
      </rPr>
      <t>Улучшение здоровья населения области, совершенствование системы управления и финансирования.</t>
    </r>
  </si>
  <si>
    <t>Показатель излечиваемости впервые выявленных больных чувствительным туберкулезом с микобактериями тубекулеза (МБТ) (+) не менее 85 (%)</t>
  </si>
  <si>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</si>
  <si>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</si>
  <si>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r>
      <t>Описание (обоснование) бюджетной программы:</t>
    </r>
    <r>
      <rPr>
        <sz val="12"/>
        <rFont val="Times New Roman"/>
        <family val="1"/>
        <charset val="204"/>
      </rPr>
      <t xml:space="preserve"> Оказание медико-социальной помощи лицам, страдающим туберкулезом, психическими расстройствами (заболеваниями), алкоголизмом, наркоманией и токсикоманией, за исключением оказываемой республиканскими организациями;
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утверждённым приказом исполняющего обязанности Министра здравоохранения Республики Казахстан от 5 января 2011 года № 1 «Об утверждении Положения о деятельности центров временной адаптации и детоксикации»;
</t>
    </r>
  </si>
  <si>
    <r>
      <t xml:space="preserve">Описание (обоснование) бюджетной подпрограммы: </t>
    </r>
    <r>
      <rPr>
        <i/>
        <sz val="12"/>
        <rFont val="Times New Roman"/>
        <family val="1"/>
        <charset val="204"/>
      </rPr>
      <t xml:space="preserve">Оказание медико-социальной помощи лицам, страдающим туберкулезом, психическими расстройствами (заболеваниями), алкоголизмом, наркоманией и токсикоманией, за исключением оказываемой республиканскими организациями; 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утверждённым приказом исполняющего обязанности Министра здравоохранения Республики Казахстан от 5 января 2011 года № 1 «Об утверждении Положения о деятельности центров временной адаптации и детоксикации»;
</t>
    </r>
  </si>
  <si>
    <r>
      <t>Описание (обоснование) бюджетной программы:</t>
    </r>
    <r>
      <rPr>
        <sz val="12"/>
        <rFont val="Times New Roman"/>
        <family val="1"/>
        <charset val="204"/>
      </rPr>
      <t xml:space="preserve"> Оказание скорой медицинской помощи населению и санитарной авиации, за исключением оказываемой республиканской организацией</t>
    </r>
  </si>
  <si>
    <r>
      <t xml:space="preserve">Цель бюджетной программы: </t>
    </r>
    <r>
      <rPr>
        <sz val="12"/>
        <rFont val="Times New Roman"/>
        <family val="1"/>
        <charset val="204"/>
      </rPr>
      <t>Улучшение здоровья населения области, совершенствование системы управления и финансирования, оказание круглосуточной скорой медицинской помощи взрослому и детскому населению при угрожающих жизни состояниях, несчастных случаях, острых тяжелых заболеваниях как на месте происшествия, так и в пути следования; развитие инфраструктуры системы здравоохранения с целью создания условий для оказания качественной медицинской помощи, своевременное обеспечение граждан экстренной медицинской помощью</t>
    </r>
  </si>
  <si>
    <r>
      <t xml:space="preserve">Описание (обоснование) бюджетной подпрограммы: </t>
    </r>
    <r>
      <rPr>
        <i/>
        <sz val="12"/>
        <rFont val="Times New Roman"/>
        <family val="1"/>
        <charset val="204"/>
      </rPr>
      <t>Оказание скорой медицинской помощи населению и санитарной авиации, за исключением оказываемой республиканской организацией</t>
    </r>
  </si>
  <si>
    <r>
      <t xml:space="preserve">Цель бюджетной программы: </t>
    </r>
    <r>
      <rPr>
        <i/>
        <sz val="12"/>
        <rFont val="Times New Roman"/>
        <family val="1"/>
        <charset val="204"/>
      </rPr>
      <t>Установление причин смерти, обеспечение достоверных данных государственной статистики причин смерти.</t>
    </r>
  </si>
  <si>
    <t>на 100 тыс. населения</t>
  </si>
  <si>
    <t>Цитологические исследования</t>
  </si>
  <si>
    <t>Гистологические исследования биопсийных материалов</t>
  </si>
  <si>
    <t>Патологоанатомические вскрытия</t>
  </si>
  <si>
    <t>Исслед</t>
  </si>
  <si>
    <r>
      <t>Описание (обоснование) бюджетной программы:</t>
    </r>
    <r>
      <rPr>
        <sz val="12"/>
        <rFont val="Times New Roman"/>
        <family val="1"/>
        <charset val="204"/>
      </rPr>
      <t xml:space="preserve"> патологоанатомические вскрытия и патологоанатомическая диагностика: забор биологического материала и его исследование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исследование при социально-значимых заболеваниях</t>
    </r>
  </si>
  <si>
    <r>
      <t xml:space="preserve">Описание (обоснование) бюджетной подпрограммы: </t>
    </r>
    <r>
      <rPr>
        <i/>
        <sz val="12"/>
        <rFont val="Times New Roman"/>
        <family val="1"/>
        <charset val="204"/>
      </rPr>
      <t>патологоанатомические вскрытия и патологоанатомическая диагностика: забор биологического материала и его исследование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исследование при социально-значимых заболеваниях</t>
    </r>
  </si>
  <si>
    <t>Уменьшение процента задержек бригад скорой помощи при доезде до пациента</t>
  </si>
  <si>
    <r>
      <rPr>
        <b/>
        <sz val="12"/>
        <rFont val="Times New Roman"/>
        <family val="1"/>
        <charset val="204"/>
      </rPr>
      <t xml:space="preserve">Конечные результаты бюджетной программы: </t>
    </r>
    <r>
      <rPr>
        <sz val="12"/>
        <rFont val="Times New Roman"/>
        <family val="1"/>
        <charset val="204"/>
      </rPr>
      <t>Полное и своевременное обеспечение амбулаторных пациентов качественными лекарственными препаратами и специализированными лечебными продуктами</t>
    </r>
  </si>
  <si>
    <r>
      <t>Описание (обоснование) бюджетной программы:</t>
    </r>
    <r>
      <rPr>
        <sz val="12"/>
        <rFont val="Times New Roman"/>
        <family val="1"/>
        <charset val="204"/>
      </rPr>
      <t xml:space="preserve">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</si>
  <si>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r>
      <t xml:space="preserve">Описание (обоснование) бюджетной подпрограммы: </t>
    </r>
    <r>
      <rPr>
        <i/>
        <sz val="12"/>
        <rFont val="Times New Roman"/>
        <family val="1"/>
        <charset val="204"/>
      </rPr>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</si>
  <si>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r>
      <t>Описание (обоснование) бюджетной программы:</t>
    </r>
    <r>
      <rPr>
        <sz val="12"/>
        <rFont val="Times New Roman"/>
        <family val="1"/>
        <charset val="204"/>
      </rPr>
      <t xml:space="preserve"> Обеспечение больных туберкулезом противотуберкулезными препаратами</t>
    </r>
  </si>
  <si>
    <r>
      <t xml:space="preserve">Описание (обоснование) бюджетной подпрограммы: </t>
    </r>
    <r>
      <rPr>
        <i/>
        <sz val="12"/>
        <rFont val="Times New Roman"/>
        <family val="1"/>
        <charset val="204"/>
      </rPr>
      <t>Обеспечение больных туберкулезом противотуберкулезными препаратами</t>
    </r>
  </si>
  <si>
    <r>
      <t>Описание (обоснование) бюджетной программы:</t>
    </r>
    <r>
      <rPr>
        <sz val="12"/>
        <rFont val="Times New Roman"/>
        <family val="1"/>
        <charset val="204"/>
      </rPr>
      <t xml:space="preserve"> Обеспечение больных противодиабетическими препаратами</t>
    </r>
  </si>
  <si>
    <r>
      <t xml:space="preserve">Описание (обоснование) бюджетной подпрограммы: </t>
    </r>
    <r>
      <rPr>
        <i/>
        <sz val="12"/>
        <rFont val="Times New Roman"/>
        <family val="1"/>
        <charset val="204"/>
      </rPr>
      <t>Обеспечение больных противодиабетическими препаратами</t>
    </r>
  </si>
  <si>
    <t>Количество больных, обеспеченые противотуберкулезными препаратами</t>
  </si>
  <si>
    <r>
      <t>Описание (обоснование) бюджетной программы:</t>
    </r>
    <r>
      <rPr>
        <sz val="12"/>
        <rFont val="Times New Roman"/>
        <family val="1"/>
        <charset val="204"/>
      </rPr>
      <t xml:space="preserve"> Обеспечение онкологических больных химиопрепаратами </t>
    </r>
  </si>
  <si>
    <r>
      <t xml:space="preserve">Описание (обоснование) бюджетной подпрограммы: </t>
    </r>
    <r>
      <rPr>
        <i/>
        <sz val="12"/>
        <rFont val="Times New Roman"/>
        <family val="1"/>
        <charset val="204"/>
      </rPr>
      <t xml:space="preserve">Обеспечение онкологических больных химиопрепаратами </t>
    </r>
  </si>
  <si>
    <r>
      <t>Описание (обоснование) бюджетной программы:</t>
    </r>
    <r>
      <rPr>
        <sz val="12"/>
        <rFont val="Times New Roman"/>
        <family val="1"/>
        <charset val="204"/>
      </rPr>
      <t xml:space="preserve">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</si>
  <si>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t xml:space="preserve">Описание (обоснование) бюджетной подпрограммы: </t>
    </r>
    <r>
      <rPr>
        <i/>
        <sz val="12"/>
        <rFont val="Times New Roman"/>
        <family val="1"/>
        <charset val="204"/>
      </rPr>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</si>
  <si>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t>Описание (обоснование) бюджетной программы:</t>
    </r>
    <r>
      <rPr>
        <sz val="12"/>
        <rFont val="Times New Roman"/>
        <family val="1"/>
        <charset val="204"/>
      </rPr>
      <t xml:space="preserve"> Обеспечение факторами свертывания крови при лечении взрослых и детей, больных гемофилией</t>
    </r>
  </si>
  <si>
    <r>
      <t xml:space="preserve">Описание (обоснование) бюджетной подпрограммы: </t>
    </r>
    <r>
      <rPr>
        <i/>
        <sz val="12"/>
        <rFont val="Times New Roman"/>
        <family val="1"/>
        <charset val="204"/>
      </rPr>
      <t>Обеспечение факторами свертывания крови при лечении взрослых и детей, больных гемофилией</t>
    </r>
  </si>
  <si>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</si>
  <si>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</si>
  <si>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</si>
  <si>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</si>
  <si>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r>
      <t>Описание (обоснование) бюджетной программы:</t>
    </r>
    <r>
      <rPr>
        <sz val="12"/>
        <rFont val="Times New Roman"/>
        <family val="1"/>
        <charset val="204"/>
      </rPr>
      <t xml:space="preserve"> Обеспечение тромболитическими препаратами больных с острым инфарктом миокарда</t>
    </r>
  </si>
  <si>
    <r>
      <t xml:space="preserve">Описание (обоснование) бюджетной подпрограммы: </t>
    </r>
    <r>
      <rPr>
        <i/>
        <sz val="12"/>
        <rFont val="Times New Roman"/>
        <family val="1"/>
        <charset val="204"/>
      </rPr>
      <t>Обеспечение тромболитическими препаратами больных с острым инфарктом миокарда</t>
    </r>
  </si>
  <si>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</si>
  <si>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</si>
  <si>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РК от 6 декабря 2016 года №775 "О реализации Закона Республики Казахстан "О республиканском бюджете на 2017 - 2019 годы"</t>
    </r>
  </si>
  <si>
    <r>
      <t xml:space="preserve">Цель бюджетной программы: </t>
    </r>
    <r>
      <rPr>
        <i/>
        <sz val="12"/>
        <rFont val="Times New Roman"/>
        <family val="1"/>
        <charset val="204"/>
      </rPr>
      <t>Улучшение здоровья населения</t>
    </r>
  </si>
  <si>
    <r>
      <t xml:space="preserve">Цель бюджетной программы: </t>
    </r>
    <r>
      <rPr>
        <i/>
        <sz val="12"/>
        <rFont val="Times New Roman"/>
        <family val="1"/>
        <charset val="204"/>
      </rPr>
      <t xml:space="preserve">Улучшение здоровья населения </t>
    </r>
  </si>
  <si>
    <r>
      <t xml:space="preserve">Цель бюджетной программы: </t>
    </r>
    <r>
      <rPr>
        <i/>
        <sz val="12"/>
        <rFont val="Times New Roman"/>
        <family val="1"/>
        <charset val="204"/>
      </rPr>
      <t>Улучшение здоровья населения области</t>
    </r>
  </si>
  <si>
    <r>
      <t xml:space="preserve">Цель бюджетной программы: </t>
    </r>
    <r>
      <rPr>
        <i/>
        <sz val="12"/>
        <rFont val="Times New Roman"/>
        <family val="1"/>
        <charset val="204"/>
      </rPr>
      <t>Улучшение здоровья населения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</si>
  <si>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t>
    </r>
  </si>
  <si>
    <r>
      <t xml:space="preserve">Цель бюджетной программы: </t>
    </r>
    <r>
      <rPr>
        <i/>
        <sz val="12"/>
        <rFont val="Times New Roman"/>
        <family val="1"/>
        <charset val="204"/>
      </rPr>
      <t>Улучшение здоровья населения; совершенствование системы управления и финансирования; улучшение здоровья отдельных категорий граждан на амбулаторном уровне; укрепление здоровья детей, снижение уровня детской смертности; улучшение здоровья беременных женщин, связанного с дефицитом в организме железа и йода; улучшение здоровья детей путем обеспечения качественным и сбалансированным питанием; улучшение здоровья детей и подростков, состоящих на диспансерном учете.</t>
    </r>
  </si>
  <si>
    <t>Общая смертность</t>
  </si>
  <si>
    <t>на 1000 человек</t>
  </si>
  <si>
    <r>
      <rPr>
        <b/>
        <sz val="12"/>
        <rFont val="Times New Roman"/>
        <family val="1"/>
        <charset val="204"/>
      </rPr>
      <t xml:space="preserve">Руководитель бюджетной программы: </t>
    </r>
    <r>
      <rPr>
        <sz val="12"/>
        <rFont val="Times New Roman"/>
        <family val="1"/>
        <charset val="204"/>
      </rPr>
      <t>руководитель управления здравоохранения - Кулушева Г.Е.</t>
    </r>
  </si>
  <si>
    <t>_____________________________ Цой А.В.</t>
  </si>
  <si>
    <t>253  ГУ "Управление здравоохранения Акмолинской области"</t>
  </si>
  <si>
    <t>Бурабай</t>
  </si>
  <si>
    <t>Сестренский уход (ГБ №2 Кр. Яр)</t>
  </si>
  <si>
    <t>Болашак</t>
  </si>
  <si>
    <t>псих</t>
  </si>
  <si>
    <t>инфекц</t>
  </si>
  <si>
    <t>нарко</t>
  </si>
  <si>
    <t>туб</t>
  </si>
  <si>
    <t>МСОР</t>
  </si>
  <si>
    <t>вытрезвитель</t>
  </si>
  <si>
    <t>-</t>
  </si>
  <si>
    <t>Управление здравоохранения Акмолинской области</t>
  </si>
  <si>
    <t>управления здравоохранения Акмолинской области</t>
  </si>
  <si>
    <t>НСОТ</t>
  </si>
  <si>
    <t>на обеспечение компенсации потерь бюджета и экономической стабильности</t>
  </si>
  <si>
    <t>За счет трансфертов из республиканского бюджета, из них:</t>
  </si>
  <si>
    <t>Количество пролеченных детей больных ЦНС</t>
  </si>
  <si>
    <t>текущая/развитие: текущая</t>
  </si>
  <si>
    <r>
      <t xml:space="preserve">Описание (обоснование) бюджетной подпрограммы: </t>
    </r>
    <r>
      <rPr>
        <i/>
        <sz val="12"/>
        <rFont val="Times New Roman"/>
        <family val="1"/>
        <charset val="204"/>
      </rPr>
      <t>Улучшение состояния здоровья пролеченных детей больных ЦНС</t>
    </r>
  </si>
  <si>
    <t>МЗСР РК</t>
  </si>
  <si>
    <t xml:space="preserve">Количество произведенной эритроцитарной массы </t>
  </si>
  <si>
    <t>свежезамороженная плазма</t>
  </si>
  <si>
    <t>Среднегодовое количество заготавливаемой  крови</t>
  </si>
  <si>
    <t>доз</t>
  </si>
  <si>
    <t xml:space="preserve">Удельный вес карантинизированный плазмы </t>
  </si>
  <si>
    <r>
      <t xml:space="preserve">Описание (обоснование) бюджетной подпрограммы: </t>
    </r>
    <r>
      <rPr>
        <i/>
        <sz val="12"/>
        <rFont val="Times New Roman"/>
        <family val="1"/>
        <charset val="204"/>
      </rPr>
      <t>Оплата услуг, связанных с производством и заготовкой крови, её компонентов; переработкой крови на компоненты; производством препаратов крови; проведением специальных мероприятий по расширению номенклатуры, объема выпускаемой продукции и соответствия ее  стандартам качества; проведением карантинизации плазмы крови; выпуском лейко-фильтрованных компонентов крови в целях обеспечения потребности населения и медицинских организаций</t>
    </r>
  </si>
  <si>
    <t>криопреципитат</t>
  </si>
  <si>
    <t>концентрат тромбоцитов</t>
  </si>
  <si>
    <t xml:space="preserve">НСОТ </t>
  </si>
  <si>
    <t>эритроцитарная масса</t>
  </si>
  <si>
    <t xml:space="preserve">      Приложение 2</t>
  </si>
  <si>
    <t xml:space="preserve"> к Правилам разработки и</t>
  </si>
  <si>
    <t>утверждения (переутверждения)</t>
  </si>
  <si>
    <t>бюджетных программ (подпрограмм)</t>
  </si>
  <si>
    <t xml:space="preserve"> и требованиям к их содержанию</t>
  </si>
  <si>
    <t>Форма</t>
  </si>
  <si>
    <t>приказом руководителя управления здравоохранения</t>
  </si>
  <si>
    <t>Акмолинской области</t>
  </si>
  <si>
    <t>от " ____" ____________ 201___ года № ____________</t>
  </si>
  <si>
    <t xml:space="preserve"> 253  Управление здравоохранения Акмолинской области</t>
  </si>
  <si>
    <r>
      <t xml:space="preserve">Код и наименование бюджетной программы:  </t>
    </r>
    <r>
      <rPr>
        <i/>
        <sz val="12"/>
        <color indexed="8"/>
        <rFont val="Times New Roman"/>
        <family val="1"/>
        <charset val="204"/>
      </rPr>
      <t>006 "Услуги по охране материнства и детства"</t>
    </r>
  </si>
  <si>
    <r>
      <t xml:space="preserve">Руководитель бюджетной программы: </t>
    </r>
    <r>
      <rPr>
        <i/>
        <sz val="12"/>
        <color indexed="8"/>
        <rFont val="Times New Roman"/>
        <family val="1"/>
        <charset val="204"/>
      </rPr>
      <t>Руководитель управления здравоохранения - Кулушева Г.Е.</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</si>
  <si>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</si>
  <si>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color indexed="8"/>
        <rFont val="Times New Roman"/>
        <family val="1"/>
        <charset val="204"/>
      </rPr>
      <t>областной бюджет</t>
    </r>
  </si>
  <si>
    <r>
      <rPr>
        <sz val="11"/>
        <color theme="1"/>
        <rFont val="Calibri"/>
        <family val="2"/>
        <scheme val="minor"/>
      </rPr>
      <t xml:space="preserve">в зависимости от содержания: </t>
    </r>
    <r>
      <rPr>
        <i/>
        <sz val="12"/>
        <color indexed="8"/>
        <rFont val="Times New Roman"/>
        <family val="1"/>
        <charset val="204"/>
      </rPr>
      <t xml:space="preserve">предоставление трансфертов и бюджетных субсидий и осуществление государственных функций, </t>
    </r>
    <r>
      <rPr>
        <i/>
        <sz val="12"/>
        <color indexed="8"/>
        <rFont val="Times New Roman"/>
        <family val="1"/>
        <charset val="204"/>
      </rPr>
      <t>полномочий и оказание вытекающих из них государственных услуг</t>
    </r>
  </si>
  <si>
    <r>
      <t xml:space="preserve">Цель бюджетной программы: </t>
    </r>
    <r>
      <rPr>
        <i/>
        <sz val="12"/>
        <color indexed="8"/>
        <rFont val="Times New Roman"/>
        <family val="1"/>
        <charset val="204"/>
      </rPr>
      <t xml:space="preserve">улучшение здоровья населения области, создание условий для сохранения жизни и укрепления здоровья  </t>
    </r>
    <r>
      <rPr>
        <i/>
        <sz val="12"/>
        <color indexed="8"/>
        <rFont val="Times New Roman"/>
        <family val="1"/>
        <charset val="204"/>
      </rPr>
      <t xml:space="preserve">ребенка, воспитания здоровых детей в возрасте до 7-и лет, обеспечения нуждающихся детей в возрасте до 7-и лет полноценным </t>
    </r>
    <r>
      <rPr>
        <i/>
        <sz val="12"/>
        <color indexed="8"/>
        <rFont val="Times New Roman"/>
        <family val="1"/>
        <charset val="204"/>
      </rPr>
      <t>питанием.</t>
    </r>
  </si>
  <si>
    <t>Конечные результаты бюджетной программы:</t>
  </si>
  <si>
    <t>Показатели конечного результата</t>
  </si>
  <si>
    <t>Оздоровление диспансерных больных</t>
  </si>
  <si>
    <t>Охват детей взятых на диспансерное наблюдение</t>
  </si>
  <si>
    <t>Оздоровительно-социальная адаптация детей</t>
  </si>
  <si>
    <r>
      <t xml:space="preserve">Описание (обоснование) бюджетной программы: </t>
    </r>
    <r>
      <rPr>
        <sz val="12"/>
        <color indexed="8"/>
        <rFont val="Times New Roman"/>
        <family val="1"/>
        <charset val="204"/>
      </rPr>
      <t xml:space="preserve">Воспитание и оказание медицинской помощи детям сиротам и детям, оставшимся без </t>
    </r>
    <r>
      <rPr>
        <sz val="12"/>
        <color indexed="8"/>
        <rFont val="Times New Roman"/>
        <family val="1"/>
        <charset val="204"/>
      </rPr>
      <t>попечения родителей, а так же  детям с дефектами умственного и физического развития</t>
    </r>
  </si>
  <si>
    <t>За счет  трансфертов из республиканского бюджета</t>
  </si>
  <si>
    <r>
      <rPr>
        <b/>
        <sz val="12"/>
        <color indexed="8"/>
        <rFont val="Times New Roman"/>
        <family val="1"/>
        <charset val="204"/>
      </rPr>
      <t>Код и наименование бюджетной подпрограммы</t>
    </r>
    <r>
      <rPr>
        <sz val="12"/>
        <color indexed="8"/>
        <rFont val="Times New Roman"/>
        <family val="1"/>
        <charset val="204"/>
      </rPr>
      <t xml:space="preserve"> 011 "За счет трансфертов из республиканского бюджета"</t>
    </r>
  </si>
  <si>
    <r>
      <rPr>
        <b/>
        <sz val="12"/>
        <color indexed="8"/>
        <rFont val="Times New Roman"/>
        <family val="1"/>
        <charset val="204"/>
      </rPr>
      <t>Вид бюджетной подпрограммы</t>
    </r>
    <r>
      <rPr>
        <sz val="12"/>
        <color indexed="8"/>
        <rFont val="Times New Roman"/>
        <family val="1"/>
        <charset val="204"/>
      </rPr>
      <t>:</t>
    </r>
  </si>
  <si>
    <r>
      <t xml:space="preserve">в зависимости от содержания: </t>
    </r>
    <r>
      <rPr>
        <i/>
        <sz val="12"/>
        <color indexed="8"/>
        <rFont val="Times New Roman"/>
        <family val="1"/>
        <charset val="204"/>
      </rPr>
      <t xml:space="preserve">предоставление трансфертов и бюджетных субсидий и осуществление государственных функций, </t>
    </r>
    <r>
      <rPr>
        <i/>
        <sz val="12"/>
        <color indexed="8"/>
        <rFont val="Times New Roman"/>
        <family val="1"/>
        <charset val="204"/>
      </rPr>
      <t>полномочий и оказание вытекающих из них государственных услуг</t>
    </r>
  </si>
  <si>
    <r>
      <t xml:space="preserve">текущая/развития: </t>
    </r>
    <r>
      <rPr>
        <i/>
        <sz val="12"/>
        <color indexed="8"/>
        <rFont val="Times New Roman"/>
        <family val="1"/>
        <charset val="204"/>
      </rPr>
      <t>текущая бюджетная подпрограмма</t>
    </r>
  </si>
  <si>
    <t>2014 год</t>
  </si>
  <si>
    <r>
      <rPr>
        <b/>
        <sz val="12"/>
        <color indexed="8"/>
        <rFont val="Times New Roman"/>
        <family val="1"/>
        <charset val="204"/>
      </rPr>
      <t>Код и наименование бюджетной подпрограммы</t>
    </r>
    <r>
      <rPr>
        <sz val="12"/>
        <color indexed="8"/>
        <rFont val="Times New Roman"/>
        <family val="1"/>
        <charset val="204"/>
      </rPr>
      <t xml:space="preserve">: </t>
    </r>
    <r>
      <rPr>
        <i/>
        <sz val="12"/>
        <color indexed="8"/>
        <rFont val="Times New Roman"/>
        <family val="1"/>
        <charset val="204"/>
      </rPr>
      <t>015 "За счет средств местного бюджета"</t>
    </r>
  </si>
  <si>
    <t>Вид бюджетной программы:</t>
  </si>
  <si>
    <r>
      <t>в зависимости от содержания: о</t>
    </r>
    <r>
      <rPr>
        <i/>
        <sz val="12"/>
        <color indexed="8"/>
        <rFont val="Times New Roman"/>
        <family val="1"/>
        <charset val="204"/>
      </rPr>
      <t xml:space="preserve">существления государственных функций, полномочий и оказание вытекающих из них государственных </t>
    </r>
    <r>
      <rPr>
        <i/>
        <sz val="12"/>
        <color indexed="8"/>
        <rFont val="Times New Roman"/>
        <family val="1"/>
        <charset val="204"/>
      </rPr>
      <t>услуг</t>
    </r>
  </si>
  <si>
    <r>
      <t xml:space="preserve">текущая/развитие:  </t>
    </r>
    <r>
      <rPr>
        <i/>
        <sz val="12"/>
        <color indexed="8"/>
        <rFont val="Times New Roman"/>
        <family val="1"/>
        <charset val="204"/>
      </rPr>
      <t>текущая бюджетная подпрограмма</t>
    </r>
  </si>
  <si>
    <t>Среднегодовое число воспитанников</t>
  </si>
  <si>
    <t xml:space="preserve">Проведение мероприятий по Плану мероприятий по формированию здорового образа жизни и профилактике заболеваний </t>
  </si>
  <si>
    <t>Государственный социальный заказ по пропаганде ЗОЖ</t>
  </si>
  <si>
    <t>Функционирование районных, молодежных центров здоровья, антитабачных центров</t>
  </si>
  <si>
    <t>Снижение распространенности поведенческих факторов риска:</t>
  </si>
  <si>
    <r>
      <t xml:space="preserve">Описание (обоснование) бюджетной подпрограммы: </t>
    </r>
    <r>
      <rPr>
        <i/>
        <sz val="12"/>
        <rFont val="Times New Roman"/>
        <family val="1"/>
        <charset val="204"/>
      </rPr>
      <t>Организация и проведение национальных акций,  массовых мероприятий, постоянно действующих семинаров, теле- радиопередач по вопросам здорового образа жизни населения и профилактики заболеваний</t>
    </r>
  </si>
  <si>
    <t xml:space="preserve">         -  табакокурения;              </t>
  </si>
  <si>
    <t xml:space="preserve">         -  злоупотребление алкоголем;            </t>
  </si>
  <si>
    <t xml:space="preserve">         -  избыточной массы тела            </t>
  </si>
  <si>
    <t xml:space="preserve"> не менее 85 (%)</t>
  </si>
  <si>
    <r>
      <rPr>
        <b/>
        <sz val="12"/>
        <rFont val="Times New Roman"/>
        <family val="1"/>
        <charset val="204"/>
      </rPr>
      <t xml:space="preserve">Код и наименование бюджетной программы:  </t>
    </r>
    <r>
      <rPr>
        <i/>
        <sz val="12"/>
        <rFont val="Times New Roman"/>
        <family val="1"/>
        <charset val="204"/>
      </rPr>
      <t>038 «Проведение скрининговых исследований в рамках гарантированного объема бесплатной медицинской помощи»</t>
    </r>
  </si>
  <si>
    <t>Скрининговые исследования женщин на выявление рака шейки матки</t>
  </si>
  <si>
    <t>Скрининговые исследования  населения по  выявлению колоректального рака 1 этап</t>
  </si>
  <si>
    <t>Скрининговые исследования  населения по  выявлению колоректального рака
2 этап</t>
  </si>
  <si>
    <t>На проведение по раннему выявлению рака простаты</t>
  </si>
  <si>
    <t>На проведение скрининга рака пищевода и желудка</t>
  </si>
  <si>
    <t>На проведение скрининга по раннему выявлению рака печени</t>
  </si>
  <si>
    <t>На проведение 2-этапа скрининговых исследований на рак молочной железы</t>
  </si>
  <si>
    <r>
      <t>в зависимости от содержания: о</t>
    </r>
    <r>
      <rPr>
        <i/>
        <sz val="12"/>
        <color indexed="8"/>
        <rFont val="Times New Roman"/>
        <family val="1"/>
        <charset val="204"/>
      </rPr>
      <t>существления государственных функций, полномочий и оказание вытекающих из них государственных услуг</t>
    </r>
  </si>
  <si>
    <t>Прогнозируемое количество выездов в год</t>
  </si>
  <si>
    <t>Количество выездных бригад скорой помощи</t>
  </si>
  <si>
    <t>степногорск</t>
  </si>
  <si>
    <t>Количество необоснованных вызовов</t>
  </si>
  <si>
    <t>кокшетау</t>
  </si>
  <si>
    <t>АОБ</t>
  </si>
  <si>
    <r>
      <t xml:space="preserve">Описание (обоснование) бюджетной подпрограммы: </t>
    </r>
    <r>
      <rPr>
        <i/>
        <sz val="12"/>
        <rFont val="Times New Roman"/>
        <family val="1"/>
        <charset val="204"/>
      </rPr>
      <t>Оказание круглосуточной, своевременной, экстренной, скорой и неотложной медицинской помощи населению</t>
    </r>
  </si>
  <si>
    <r>
      <t>в зависимости от уровня государственного управления:</t>
    </r>
    <r>
      <rPr>
        <i/>
        <sz val="12"/>
        <rFont val="Times New Roman"/>
        <family val="1"/>
        <charset val="204"/>
      </rPr>
      <t xml:space="preserve"> областная </t>
    </r>
  </si>
  <si>
    <r>
      <t xml:space="preserve">Описание (обоснование) бюджетной программы: </t>
    </r>
    <r>
      <rPr>
        <sz val="12"/>
        <color indexed="8"/>
        <rFont val="Times New Roman"/>
        <family val="1"/>
        <charset val="204"/>
      </rPr>
      <t xml:space="preserve">Своевременная квалифицированная морфологическая и гистологическая диагностика </t>
    </r>
    <r>
      <rPr>
        <sz val="12"/>
        <color indexed="8"/>
        <rFont val="Times New Roman"/>
        <family val="1"/>
        <charset val="204"/>
      </rPr>
      <t xml:space="preserve">заболеваний, установление причин смерти. Оплата услуг, связанных с диагностикой заболеваний на операционно-биопсийном и </t>
    </r>
    <r>
      <rPr>
        <sz val="12"/>
        <color indexed="8"/>
        <rFont val="Times New Roman"/>
        <family val="1"/>
        <charset val="204"/>
      </rPr>
      <t>секционном материале, полноценного исследования аутопсийного материала</t>
    </r>
  </si>
  <si>
    <t>прогнозное среднегодовое количество патологоанатомических вскрытий</t>
  </si>
  <si>
    <t>прогнозное среднегодовое количество гистологических исследований операционного и биопсийного материала</t>
  </si>
  <si>
    <t>За счет трансфертов из республиканского бюджета, в том числе:</t>
  </si>
  <si>
    <t>на обеспечение экономической стабильности</t>
  </si>
  <si>
    <r>
      <t>Код и наименование бюджетной подпрограммы</t>
    </r>
    <r>
      <rPr>
        <sz val="12"/>
        <rFont val="Times New Roman"/>
        <family val="1"/>
        <charset val="204"/>
      </rPr>
      <t>: 1</t>
    </r>
    <r>
      <rPr>
        <i/>
        <sz val="12"/>
        <rFont val="Times New Roman"/>
        <family val="1"/>
        <charset val="204"/>
      </rPr>
      <t>04 «</t>
    </r>
    <r>
      <rPr>
        <i/>
        <sz val="12"/>
        <color indexed="8"/>
        <rFont val="Times New Roman"/>
        <family val="1"/>
        <charset val="204"/>
      </rPr>
      <t>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</si>
  <si>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t>в зависимости от содержания: о</t>
    </r>
    <r>
      <rPr>
        <i/>
        <sz val="12"/>
        <rFont val="Times New Roman"/>
        <family val="1"/>
        <charset val="204"/>
      </rPr>
      <t>существления государственных функций, полномочий и оказание вытекающих из них государственных услуг</t>
    </r>
  </si>
  <si>
    <r>
      <t xml:space="preserve">текущая/развитие:  </t>
    </r>
    <r>
      <rPr>
        <i/>
        <sz val="12"/>
        <rFont val="Times New Roman"/>
        <family val="1"/>
        <charset val="204"/>
      </rPr>
      <t>текущая бюджетная подпрограмма</t>
    </r>
  </si>
  <si>
    <r>
      <t xml:space="preserve">Описание (обоснование) бюджетной подпрограммы: </t>
    </r>
    <r>
      <rPr>
        <sz val="12"/>
        <rFont val="Times New Roman"/>
        <family val="1"/>
        <charset val="204"/>
      </rPr>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</si>
  <si>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t>Отчет на 2015 год</t>
  </si>
  <si>
    <t>План на 2016 год</t>
  </si>
  <si>
    <t xml:space="preserve">Количество детей до 5-ти летнего возраста, обеспеченных бесплатными лекарственными средствами. </t>
  </si>
  <si>
    <t xml:space="preserve">Количество  отдельных категорий населения, обеспеченных лекарственными средствами на амбулаторном уровне </t>
  </si>
  <si>
    <r>
      <t>Код и наименование бюджетной подпрограммы</t>
    </r>
    <r>
      <rPr>
        <sz val="12"/>
        <color indexed="8"/>
        <rFont val="Times New Roman"/>
        <family val="1"/>
        <charset val="204"/>
      </rPr>
      <t xml:space="preserve">: </t>
    </r>
    <r>
      <rPr>
        <i/>
        <sz val="12"/>
        <color indexed="8"/>
        <rFont val="Times New Roman"/>
        <family val="1"/>
        <charset val="204"/>
      </rPr>
      <t>015 "За счет средств местного бюджета"</t>
    </r>
  </si>
  <si>
    <t>Вид бюджетной подпрограммы:</t>
  </si>
  <si>
    <r>
      <t xml:space="preserve">Описание (обоснование) бюджетной подпрограммы: </t>
    </r>
    <r>
      <rPr>
        <i/>
        <sz val="12"/>
        <color indexed="8"/>
        <rFont val="Times New Roman"/>
        <family val="1"/>
        <charset val="204"/>
      </rPr>
      <t>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</si>
  <si>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t>Количество пролеченных больных туберкулезом</t>
  </si>
  <si>
    <t>Количество пролеченных больных, страдающих инфекционными заболеваниями</t>
  </si>
  <si>
    <t>инфек</t>
  </si>
  <si>
    <t>Количество пролеченных больных, страдающих психическими расстройствами</t>
  </si>
  <si>
    <t>Количество пролеченных наркологических больных</t>
  </si>
  <si>
    <r>
      <t>в зависимости от содержания:</t>
    </r>
    <r>
      <rPr>
        <i/>
        <sz val="12"/>
        <color indexed="8"/>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</si>
  <si>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i/>
        <sz val="12"/>
        <color indexed="8"/>
        <rFont val="Times New Roman"/>
        <family val="1"/>
        <charset val="204"/>
      </rPr>
      <t>Обеспечение больных противодиабетическими препаратами</t>
    </r>
  </si>
  <si>
    <t xml:space="preserve"> Обеспечение взрослых онкогематологических больных химиопрепаратами</t>
  </si>
  <si>
    <t>из них МЗСР РК</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</si>
  <si>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</si>
  <si>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i/>
        <sz val="12"/>
        <color indexed="8"/>
        <rFont val="Times New Roman"/>
        <family val="1"/>
        <charset val="204"/>
      </rPr>
      <t>Обеспечение лекарственными средствами больных после трансплантации органов.</t>
    </r>
  </si>
  <si>
    <t>НСОТ и надбавка за особые условия труда</t>
  </si>
  <si>
    <t xml:space="preserve">МЗСР РК </t>
  </si>
  <si>
    <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</si>
  <si>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t xml:space="preserve">Описание (обоснование) бюджетной подпрограммы: </t>
    </r>
    <r>
      <rPr>
        <i/>
        <sz val="12"/>
        <rFont val="Times New Roman"/>
        <family val="1"/>
        <charset val="204"/>
      </rPr>
      <t>Профилактика ВИЧ-инфекции; обеспечение доступности населения к информационно-образовательным материалам по ВИЧ/СПИД; обеспечение профилактическим противовирусным лечением ВИЧ-инфицированных беременных женщин и новорожденных, обеспечение доступа населения к постконтактной антиретровирусной профилактике</t>
    </r>
  </si>
  <si>
    <t xml:space="preserve">Удельный вес  ВИЧ-инфицированных беременных женщин и новорожденных, охваченных лечением  </t>
  </si>
  <si>
    <t>Количество людей, охваченных обследованием по клиническим и эпидемиологическим показаниям</t>
  </si>
  <si>
    <t>не менее 10% от населения области</t>
  </si>
  <si>
    <r>
      <t xml:space="preserve">Описание (обоснование) бюджетной подпрограммы: </t>
    </r>
    <r>
      <rPr>
        <i/>
        <sz val="12"/>
        <color indexed="8"/>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</si>
  <si>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Планируемое количество провакцинированых доз/вакцин</t>
  </si>
  <si>
    <t>дозы</t>
  </si>
  <si>
    <r>
      <t>в зависимости от уровня государственного управления:</t>
    </r>
    <r>
      <rPr>
        <i/>
        <sz val="12"/>
        <rFont val="Times New Roman"/>
        <family val="1"/>
        <charset val="204"/>
      </rPr>
      <t xml:space="preserve"> областная</t>
    </r>
  </si>
  <si>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 осуществление капитальных расходов</t>
    </r>
  </si>
  <si>
    <r>
      <t xml:space="preserve">Описание (обоснование) бюджетной подпрограммы: </t>
    </r>
    <r>
      <rPr>
        <sz val="12"/>
        <rFont val="Times New Roman"/>
        <family val="1"/>
        <charset val="204"/>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</si>
  <si>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t>Количество объектов здравоохранения подлежащих капитальному ремонту</t>
  </si>
  <si>
    <t xml:space="preserve">Приобретение медицинской, не медицинской техники </t>
  </si>
  <si>
    <t xml:space="preserve">Приобретение  автотранспорта, в том числе санитарного автотраспорта и реанимобиля </t>
  </si>
  <si>
    <t xml:space="preserve">Количество разработанных ПСД по капитальному ремонту </t>
  </si>
  <si>
    <t>Прочее</t>
  </si>
  <si>
    <r>
      <rPr>
        <b/>
        <sz val="12"/>
        <rFont val="Times New Roman"/>
        <family val="1"/>
        <charset val="204"/>
      </rPr>
      <t>Код и наименование бюджетной подпрограммы</t>
    </r>
    <r>
      <rPr>
        <sz val="12"/>
        <rFont val="Times New Roman"/>
        <family val="1"/>
        <charset val="204"/>
      </rPr>
      <t xml:space="preserve"> 011 "За счет трансфертов из республиканского бюджета"</t>
    </r>
  </si>
  <si>
    <r>
      <rPr>
        <b/>
        <sz val="12"/>
        <color indexed="8"/>
        <rFont val="Times New Roman"/>
        <family val="1"/>
        <charset val="204"/>
      </rPr>
      <t>Вид бюджетной подпрограммы</t>
    </r>
    <r>
      <rPr>
        <sz val="12"/>
        <color indexed="8"/>
        <rFont val="Times New Roman"/>
        <family val="1"/>
        <charset val="204"/>
      </rPr>
      <t xml:space="preserve">: </t>
    </r>
  </si>
  <si>
    <r>
      <rPr>
        <b/>
        <sz val="12"/>
        <rFont val="Times New Roman"/>
        <family val="1"/>
        <charset val="204"/>
      </rPr>
      <t xml:space="preserve">Конечные результаты бюджетной программы: </t>
    </r>
    <r>
      <rPr>
        <sz val="12"/>
        <rFont val="Times New Roman"/>
        <family val="1"/>
        <charset val="204"/>
      </rPr>
      <t xml:space="preserve"> </t>
    </r>
  </si>
  <si>
    <t xml:space="preserve">Конечные результаты бюджетной программы: </t>
  </si>
  <si>
    <r>
      <rPr>
        <b/>
        <sz val="12"/>
        <color indexed="8"/>
        <rFont val="Times New Roman"/>
        <family val="1"/>
        <charset val="204"/>
      </rPr>
      <t xml:space="preserve">Конечные результаты бюджетной программы: </t>
    </r>
    <r>
      <rPr>
        <sz val="12"/>
        <color indexed="8"/>
        <rFont val="Times New Roman"/>
        <family val="1"/>
        <charset val="204"/>
      </rPr>
      <t xml:space="preserve">: </t>
    </r>
  </si>
  <si>
    <t>Х</t>
  </si>
  <si>
    <t>от " ____" ____________ 2016 года № ____________</t>
  </si>
  <si>
    <r>
      <rPr>
        <b/>
        <sz val="12"/>
        <rFont val="Times New Roman"/>
        <family val="1"/>
        <charset val="204"/>
      </rPr>
      <t xml:space="preserve">Код и наименование бюджетной программы:  </t>
    </r>
    <r>
      <rPr>
        <i/>
        <sz val="12"/>
        <rFont val="Times New Roman"/>
        <family val="1"/>
        <charset val="204"/>
      </rPr>
      <t>016 "Обеспечение граждан бесплатным или льготным проездом за пределы населенного пункта на лечение"</t>
    </r>
  </si>
  <si>
    <r>
      <rPr>
        <b/>
        <sz val="12"/>
        <rFont val="Times New Roman"/>
        <family val="1"/>
        <charset val="204"/>
      </rPr>
      <t xml:space="preserve">Руководитель бюджетной программы: </t>
    </r>
    <r>
      <rPr>
        <i/>
        <sz val="12"/>
        <rFont val="Times New Roman"/>
        <family val="1"/>
        <charset val="204"/>
      </rPr>
      <t>Руководитель управления здравоохранения - Кулушева Г.Е.</t>
    </r>
  </si>
  <si>
    <r>
      <rPr>
        <b/>
        <sz val="12"/>
        <color indexed="8"/>
        <rFont val="Times New Roman"/>
        <family val="1"/>
        <charset val="204"/>
      </rPr>
      <t>Вид бюджетной программы</t>
    </r>
    <r>
      <rPr>
        <sz val="12"/>
        <color indexed="8"/>
        <rFont val="Times New Roman"/>
        <family val="1"/>
        <charset val="204"/>
      </rPr>
      <t xml:space="preserve">: </t>
    </r>
  </si>
  <si>
    <r>
      <t xml:space="preserve">в зависимости от уровня государственного управления: </t>
    </r>
    <r>
      <rPr>
        <i/>
        <sz val="12"/>
        <rFont val="Times New Roman"/>
        <family val="1"/>
        <charset val="204"/>
      </rPr>
      <t>областной бюджет</t>
    </r>
  </si>
  <si>
    <r>
      <t xml:space="preserve">в зависимости от способа реализации: </t>
    </r>
    <r>
      <rPr>
        <i/>
        <sz val="12"/>
        <color indexed="8"/>
        <rFont val="Times New Roman"/>
        <family val="1"/>
        <charset val="204"/>
      </rPr>
      <t>индивидуальная бюджетная программа</t>
    </r>
  </si>
  <si>
    <r>
      <t xml:space="preserve">текущая/развитие: </t>
    </r>
    <r>
      <rPr>
        <i/>
        <sz val="12"/>
        <color indexed="8"/>
        <rFont val="Times New Roman"/>
        <family val="1"/>
        <charset val="204"/>
      </rPr>
      <t>текущая бюджетная программа</t>
    </r>
  </si>
  <si>
    <r>
      <rPr>
        <b/>
        <sz val="12"/>
        <rFont val="Times New Roman"/>
        <family val="1"/>
        <charset val="204"/>
      </rPr>
      <t>Цель бюджетной программы:</t>
    </r>
    <r>
      <rPr>
        <sz val="12"/>
        <rFont val="Times New Roman"/>
        <family val="1"/>
        <charset val="204"/>
      </rPr>
      <t xml:space="preserve"> </t>
    </r>
    <r>
      <rPr>
        <i/>
        <sz val="12"/>
        <rFont val="Times New Roman"/>
        <family val="1"/>
        <charset val="204"/>
      </rPr>
      <t>улучшение здоровья населения области, совершенствование системы управления и финансирования, социальная поддержка отдельных категорий граждан в виде денежных выплат.</t>
    </r>
  </si>
  <si>
    <r>
      <rPr>
        <b/>
        <sz val="12"/>
        <color indexed="8"/>
        <rFont val="Times New Roman"/>
        <family val="1"/>
        <charset val="204"/>
      </rPr>
      <t>Конечные результаты бюджетной программы</t>
    </r>
    <r>
      <rPr>
        <sz val="12"/>
        <color indexed="8"/>
        <rFont val="Times New Roman"/>
        <family val="1"/>
        <charset val="204"/>
      </rPr>
      <t xml:space="preserve">: </t>
    </r>
  </si>
  <si>
    <t>Обеспечение граждан бесплатным или льготным проездом за пределы населенного пункта на лечение</t>
  </si>
  <si>
    <r>
      <t xml:space="preserve">Описание (обоснование) бюджетной программы: </t>
    </r>
    <r>
      <rPr>
        <sz val="12"/>
        <rFont val="Times New Roman"/>
        <family val="1"/>
        <charset val="204"/>
      </rPr>
      <t>Оплата проезда больных, направляемых по медицинским показаниям на лечение в другие лечебные организации в пределах Республики Казахстан</t>
    </r>
  </si>
  <si>
    <r>
      <t xml:space="preserve">в зависимости от содержания: </t>
    </r>
    <r>
      <rPr>
        <i/>
        <sz val="12"/>
        <color indexed="8"/>
        <rFont val="Times New Roman"/>
        <family val="1"/>
        <charset val="204"/>
      </rPr>
      <t>предоставление трансфертов и бюджетных субсидий и 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</si>
  <si>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sz val="12"/>
        <rFont val="Times New Roman"/>
        <family val="1"/>
        <charset val="204"/>
      </rPr>
      <t>Оплата проезда больных, направляемых по медицинским показаниям на лечение в других лечебных организациях пределах Республики Казахстан.</t>
    </r>
  </si>
  <si>
    <t>Расходы по бюджетной подпрограмме, из них:</t>
  </si>
  <si>
    <t xml:space="preserve"> МЗСР РК </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</si>
  <si>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</si>
  <si>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текущая/развитие</t>
    </r>
    <r>
      <rPr>
        <b/>
        <sz val="12"/>
        <rFont val="Times New Roman"/>
        <family val="1"/>
        <charset val="204"/>
      </rPr>
      <t xml:space="preserve"> : </t>
    </r>
    <r>
      <rPr>
        <i/>
        <sz val="12"/>
        <rFont val="Times New Roman"/>
        <family val="1"/>
        <charset val="204"/>
      </rPr>
      <t xml:space="preserve"> текущая бюджетная программа</t>
    </r>
  </si>
  <si>
    <r>
      <t xml:space="preserve">Описание (обоснование) бюджетной подпрограммы: </t>
    </r>
    <r>
      <rPr>
        <sz val="12"/>
        <rFont val="Times New Roman"/>
        <family val="1"/>
        <charset val="204"/>
      </rPr>
      <t>оплата проезда больных, направляемых по медицинским показаниям на лечение в другие лечебные организации в пределах Республики Казахстан</t>
    </r>
  </si>
  <si>
    <t xml:space="preserve">Количество больных, обеспеченных бесплатным или льготным проездом </t>
  </si>
  <si>
    <r>
      <rPr>
        <b/>
        <sz val="12"/>
        <rFont val="Times New Roman"/>
        <family val="1"/>
        <charset val="204"/>
      </rPr>
      <t xml:space="preserve">Код и наименование бюджетной программы:  </t>
    </r>
    <r>
      <rPr>
        <i/>
        <sz val="12"/>
        <rFont val="Times New Roman"/>
        <family val="1"/>
        <charset val="204"/>
      </rPr>
      <t>018 "Информационно-аналитические услуги в области здравоохранения"</t>
    </r>
  </si>
  <si>
    <t xml:space="preserve">Удельный вес  медицинских работников обученных компьютерной грамотности (информационным программам) </t>
  </si>
  <si>
    <t>не менее 5% ежегодно</t>
  </si>
  <si>
    <r>
      <t xml:space="preserve">Описание (обоснование) бюджетной программы: </t>
    </r>
    <r>
      <rPr>
        <sz val="12"/>
        <rFont val="Times New Roman"/>
        <family val="1"/>
        <charset val="204"/>
      </rPr>
      <t xml:space="preserve">Создание единой информационной сети, подготовка статистических отчетов, выдача справок, подготовка отчетных данных статистики здравоохранения. Обеспечение достоверности статистических данных, проведение аналитической работы для  улучшения качества оказания медицинской помощи. </t>
    </r>
  </si>
  <si>
    <t>Количество предоставляемых услуг</t>
  </si>
  <si>
    <r>
      <rPr>
        <b/>
        <sz val="12"/>
        <rFont val="Times New Roman"/>
        <family val="1"/>
        <charset val="204"/>
      </rPr>
      <t xml:space="preserve">Код и наименование бюджетной программы:  </t>
    </r>
    <r>
      <rPr>
        <i/>
        <sz val="12"/>
        <rFont val="Times New Roman"/>
        <family val="1"/>
        <charset val="204"/>
      </rPr>
      <t>029 "Областные базы спецмедснабжения"</t>
    </r>
  </si>
  <si>
    <r>
      <t xml:space="preserve">текущая/развитие: </t>
    </r>
    <r>
      <rPr>
        <i/>
        <sz val="12"/>
        <rFont val="Times New Roman"/>
        <family val="1"/>
        <charset val="204"/>
      </rPr>
      <t>текущая бюджетная программа</t>
    </r>
  </si>
  <si>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создание условий хранения медицинского оборудования, имущества, медикаментов для медицинских формирований, оказывающих медицинскую помощь населению в чрезвычайных ситуациях.</t>
    </r>
  </si>
  <si>
    <t>Количество складов мобилизационного резерва</t>
  </si>
  <si>
    <r>
      <t xml:space="preserve">Описание (обоснование) бюджетной программы: </t>
    </r>
    <r>
      <rPr>
        <sz val="12"/>
        <rFont val="Times New Roman"/>
        <family val="1"/>
        <charset val="204"/>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</si>
  <si>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r>
      <rPr>
        <sz val="12"/>
        <rFont val="Times New Roman"/>
        <family val="1"/>
        <charset val="204"/>
      </rPr>
      <t>в зависимости от содержания:</t>
    </r>
    <r>
      <rPr>
        <b/>
        <sz val="12"/>
        <rFont val="Times New Roman"/>
        <family val="1"/>
        <charset val="204"/>
      </rPr>
      <t xml:space="preserve"> </t>
    </r>
    <r>
      <rPr>
        <sz val="12"/>
        <rFont val="Times New Roman"/>
        <family val="1"/>
        <charset val="204"/>
      </rPr>
      <t>о</t>
    </r>
    <r>
      <rPr>
        <i/>
        <sz val="12"/>
        <rFont val="Times New Roman"/>
        <family val="1"/>
        <charset val="204"/>
      </rPr>
      <t>существления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</si>
  <si>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sz val="12"/>
        <rFont val="Times New Roman"/>
        <family val="1"/>
        <charset val="204"/>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</si>
  <si>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t>Готовность системы оповещения</t>
  </si>
  <si>
    <t xml:space="preserve">Оснащенность автотранспортом </t>
  </si>
  <si>
    <t>Оценка учебно-тренировочных занятий по ЧС областным штабом по ЧС</t>
  </si>
  <si>
    <t>баллы</t>
  </si>
  <si>
    <t>Переутверждена         </t>
  </si>
  <si>
    <r>
      <t>Вид бюджетной программы</t>
    </r>
    <r>
      <rPr>
        <sz val="12"/>
        <color indexed="8"/>
        <rFont val="Times New Roman"/>
        <family val="1"/>
        <charset val="204"/>
      </rPr>
      <t>:</t>
    </r>
  </si>
  <si>
    <r>
      <t xml:space="preserve">Цель бюджетной программы: </t>
    </r>
    <r>
      <rPr>
        <sz val="12"/>
        <color indexed="8"/>
        <rFont val="Times New Roman"/>
        <family val="1"/>
        <charset val="204"/>
      </rPr>
      <t>Улучшение здоровья населения области, совершенствование системы управления и финансирования, развитие первичной медико-санитарной помощи, как основы социальной политики, стратегии государства и реформирования здравоохранения, обеспечение приоритетного развития амбулаторно-поликлинического обслуживания.</t>
    </r>
  </si>
  <si>
    <t>Увеличение ожидаемой продолжительности жизни</t>
  </si>
  <si>
    <t>тысяч тенге</t>
  </si>
  <si>
    <r>
      <t xml:space="preserve">в зависимости от содержания: </t>
    </r>
    <r>
      <rPr>
        <i/>
        <sz val="12"/>
        <color indexed="8"/>
        <rFont val="Times New Roman"/>
        <family val="1"/>
        <charset val="204"/>
      </rPr>
      <t>осуществления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</si>
  <si>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i/>
        <sz val="12"/>
        <color indexed="8"/>
        <rFont val="Times New Roman"/>
        <family val="1"/>
        <charset val="204"/>
      </rPr>
      <t>Обеспечение населения доступной квалифицированной, специализированной первичной медико-санитарной,  консультативно-диагностической помощью, проведение мероприятий по диспансеризации и реабилитации больных; мероприятий, направленных на  профилактику заболеваний</t>
    </r>
  </si>
  <si>
    <r>
      <t xml:space="preserve">Код и наименование бюджетной программы: </t>
    </r>
    <r>
      <rPr>
        <i/>
        <sz val="12"/>
        <color indexed="8"/>
        <rFont val="Times New Roman"/>
        <family val="1"/>
        <charset val="204"/>
      </rPr>
      <t>039 "Оказание амбулаторно-поликлинических услуг и медицинских услуг субъектами сельского здравоохранения, за исключением оказываемой за счет средств республиканского бюджета, и оказание услуг Call-центрами</t>
    </r>
  </si>
  <si>
    <r>
      <t xml:space="preserve">Руководитель бюджетной программы: </t>
    </r>
    <r>
      <rPr>
        <i/>
        <sz val="12"/>
        <rFont val="Times New Roman"/>
        <family val="1"/>
        <charset val="204"/>
      </rPr>
      <t>Руководитель управления здравоохранения - Кулушева Г.Е.</t>
    </r>
  </si>
  <si>
    <r>
      <t>Вид бюджетной программы</t>
    </r>
    <r>
      <rPr>
        <sz val="12"/>
        <color indexed="8"/>
        <rFont val="Times New Roman"/>
        <family val="1"/>
        <charset val="204"/>
      </rPr>
      <t xml:space="preserve">: </t>
    </r>
  </si>
  <si>
    <r>
      <rPr>
        <sz val="12"/>
        <rFont val="Times New Roman"/>
        <family val="1"/>
        <charset val="204"/>
      </rPr>
      <t>в зависимости от способа реализации</t>
    </r>
    <r>
      <rPr>
        <b/>
        <sz val="12"/>
        <rFont val="Times New Roman"/>
        <family val="1"/>
        <charset val="204"/>
      </rPr>
      <t xml:space="preserve">: </t>
    </r>
    <r>
      <rPr>
        <i/>
        <sz val="12"/>
        <rFont val="Times New Roman"/>
        <family val="1"/>
        <charset val="204"/>
      </rPr>
      <t xml:space="preserve"> индивидуальная бюджетная программа</t>
    </r>
  </si>
  <si>
    <r>
      <t xml:space="preserve">в зависимости от содержания: </t>
    </r>
    <r>
      <rPr>
        <i/>
        <sz val="12"/>
        <rFont val="Times New Roman"/>
        <family val="1"/>
        <charset val="204"/>
      </rPr>
      <t>о</t>
    </r>
    <r>
      <rPr>
        <i/>
        <sz val="12"/>
        <color indexed="8"/>
        <rFont val="Times New Roman"/>
        <family val="1"/>
        <charset val="204"/>
      </rPr>
      <t>существления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</si>
  <si>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</si>
  <si>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Код и наименование бюджетной программы:  </t>
    </r>
    <r>
      <rPr>
        <i/>
        <sz val="12"/>
        <rFont val="Times New Roman"/>
        <family val="1"/>
        <charset val="204"/>
      </rPr>
      <t>047 "Ремонт объектов городов и сельских населенных пунктов в рамках Программы развития продуктивной занятости и массового предпринимательства</t>
    </r>
  </si>
  <si>
    <r>
      <t xml:space="preserve">Цель бюджетной программы: </t>
    </r>
    <r>
      <rPr>
        <i/>
        <sz val="12"/>
        <rFont val="Times New Roman"/>
        <family val="1"/>
        <charset val="204"/>
      </rPr>
      <t>Содействие продуктивной занятости населения путем повышения потенциала трудовых ресурсов и вовлечения граждан в предпринимательство</t>
    </r>
  </si>
  <si>
    <t>Количестве созданных рабочих мест</t>
  </si>
  <si>
    <t>Капитальный ремонт социально-культурных объектов (объекты здравоохранения)</t>
  </si>
  <si>
    <r>
      <t xml:space="preserve">Описание (обоснование) бюджетной подпрограммы: </t>
    </r>
    <r>
      <rPr>
        <sz val="12"/>
        <rFont val="Times New Roman"/>
        <family val="1"/>
        <charset val="204"/>
      </rPr>
      <t>капитальный и текущий ремонты социально-культурных объектов (объекты образования, здравоохранения, социального обеспечения, культуры, спорта, досуга и отдыха)</t>
    </r>
  </si>
  <si>
    <r>
      <t xml:space="preserve">Описание (обоснование) бюджетной программы: </t>
    </r>
    <r>
      <rPr>
        <sz val="12"/>
        <rFont val="Times New Roman"/>
        <family val="1"/>
        <charset val="204"/>
      </rPr>
      <t>капитальный и текущий ремонты социально-культурных объектов (объекты образования, здравоохранения, социального обеспечения, культуры, спорта, досуга и отдыха)</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</si>
  <si>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Министра культуры и спорта Республики Казахстан от 20 ноября 2014 года № 101 "Об утверждении Правил медицинского обеспечения и оказания медицинской помощи спортсменам и тренерам при проведении спортивных мероприятий, в период восстановительных мероприятий после интенсивных физических нагрузок, заболеваний и травм у спортсменов".Постановление Правительства РК от 6 декабря 2016 года №775 "О реализации Закона Республики Казахстан "О республиканском бюджете на 2017 - 2019 годы"</t>
    </r>
  </si>
  <si>
    <r>
      <t xml:space="preserve">Описание (обоснование) бюджетной программы: </t>
    </r>
    <r>
      <rPr>
        <i/>
        <sz val="12"/>
        <color indexed="8"/>
        <rFont val="Times New Roman"/>
        <family val="1"/>
        <charset val="204"/>
      </rPr>
      <t>медицинского обеспечения и оказания медицинской помощи спортсменам и тренерам при проведении спортивных мероприятий, в период восстановительных мероприятий после интенсивных физических нагрузок, заболеваний и травм у спортсменов определяют порядок оказания медицинской помощи спортсменам и тренерам на спортивных мероприятиях (спортивных соревнованиях, учебно-тренировочных сборах), а также во время восстановительных мероприятий после интенсивных физических нагрузок, заболеваний и травм у спортсменов.</t>
    </r>
  </si>
  <si>
    <t>Количество спортсменов, охваченных медицинской помощью</t>
  </si>
  <si>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 Программа развития продуктивной занятости и массового предпринимательства 2017-2025 годы.</t>
    </r>
  </si>
  <si>
    <r>
      <t xml:space="preserve">в зависимости от способа реализации: </t>
    </r>
    <r>
      <rPr>
        <i/>
        <sz val="11"/>
        <color indexed="8"/>
        <rFont val="Times New Roman"/>
        <family val="1"/>
        <charset val="204"/>
      </rPr>
      <t xml:space="preserve">индивидуальная </t>
    </r>
    <r>
      <rPr>
        <i/>
        <sz val="12"/>
        <color indexed="8"/>
        <rFont val="Times New Roman"/>
        <family val="1"/>
        <charset val="204"/>
      </rPr>
      <t>бюджетная программа</t>
    </r>
  </si>
  <si>
    <r>
      <t xml:space="preserve">текущая/развитие: </t>
    </r>
    <r>
      <rPr>
        <i/>
        <sz val="11"/>
        <color indexed="8"/>
        <rFont val="Times New Roman"/>
        <family val="1"/>
        <charset val="204"/>
      </rPr>
      <t>текущая бюджетная программа</t>
    </r>
  </si>
  <si>
    <r>
      <rPr>
        <b/>
        <sz val="12"/>
        <color indexed="8"/>
        <rFont val="Times New Roman"/>
        <family val="1"/>
        <charset val="204"/>
      </rPr>
      <t xml:space="preserve">Конечные результаты бюджетной программы </t>
    </r>
    <r>
      <rPr>
        <sz val="12"/>
        <color indexed="8"/>
        <rFont val="Times New Roman"/>
        <family val="1"/>
        <charset val="204"/>
      </rPr>
      <t xml:space="preserve">: </t>
    </r>
  </si>
  <si>
    <t xml:space="preserve"> Обеспечение  онкогематологических больных детей химиопрепаратами</t>
  </si>
  <si>
    <t>Количество лиц, состоящих на наркологическом учете с пагубным потреблением и зависимостью от наркотиков</t>
  </si>
  <si>
    <t xml:space="preserve">Снижение показателя заболеваемости острым гепатитом </t>
  </si>
  <si>
    <t>1,62</t>
  </si>
  <si>
    <r>
      <rPr>
        <b/>
        <sz val="12"/>
        <color theme="1"/>
        <rFont val="Times New Roman"/>
        <family val="1"/>
        <charset val="204"/>
      </rPr>
      <t xml:space="preserve">Конечные результаты бюджетной программы: </t>
    </r>
    <r>
      <rPr>
        <sz val="12"/>
        <color theme="1"/>
        <rFont val="Times New Roman"/>
        <family val="1"/>
        <charset val="204"/>
      </rPr>
      <t/>
    </r>
  </si>
  <si>
    <t>Распространенность ожирения</t>
  </si>
  <si>
    <r>
      <rPr>
        <b/>
        <sz val="12"/>
        <rFont val="Times New Roman"/>
        <family val="1"/>
        <charset val="204"/>
      </rPr>
      <t xml:space="preserve">Конечные результаты бюджетной программы: </t>
    </r>
    <r>
      <rPr>
        <sz val="12"/>
        <rFont val="Times New Roman"/>
        <family val="1"/>
        <charset val="204"/>
      </rPr>
      <t/>
    </r>
  </si>
  <si>
    <t>Снижение уровня потребления стационарной помощи в рамказ ЕНСЗ</t>
  </si>
  <si>
    <t>на 1000 населения</t>
  </si>
  <si>
    <t>Увеличение процента плановой госпитализации в стационар</t>
  </si>
  <si>
    <r>
      <t>Описание (обоснование) бюджетной программы:</t>
    </r>
    <r>
      <rPr>
        <sz val="11.5"/>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в соответствии с Правилами восстановительного лечения и медицинской реабилитации, в том числе детской медицинской реабилитации, утвержденными приказом Министра здравоохранения и социального развития Республики Казахстан от 27 февраля 2015 года № 98 «Об утверждении Правил восстановительного лечения и медицинской реабилитации, в том числе детской медицинской реабилитации», оказание паллиативной помощи лицам, за исключением паллитивной помощи лицам, страдающим злокачественными новообразованиями  и сестринского ухода лицам, указанным в Перечне категорий населения, которым оказывается паллиативная помощь и сестринский уход, утвержденного приказом Министра здравоохранения и социального развития Республики Казахстан от 25 февраля 2015 года № 96 «Об утверждении перечня категорий населения, которым оказывается паллиативная помощь и сестринский уход»</t>
    </r>
  </si>
  <si>
    <t>Раняя выявляемость злокачественных новообразований (1-2 стадия)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</si>
</sst>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quot;₽&quot;_-;\-* #,##0.00\ &quot;₽&quot;_-;_-* &quot;-&quot;??\ &quot;₽&quot;_-;_-@_-"/>
    <numFmt numFmtId="165" formatCode="#,##0.0"/>
    <numFmt numFmtId="166" formatCode="[$-419]General"/>
    <numFmt numFmtId="167" formatCode="&quot; &quot;#,##0.00&quot; ₽ &quot;;&quot;-&quot;#,##0.00&quot; ₽ &quot;;&quot; -&quot;#&quot; ₽ &quot;;@&quot; &quot;"/>
    <numFmt numFmtId="168" formatCode="#,##0.00&quot; &quot;[$руб.-419];[Red]&quot;-&quot;#,##0.00&quot; &quot;[$руб.-419]"/>
    <numFmt numFmtId="169" formatCode="_-* #,##0.00,\₽_-;\-* #,##0.00,\₽_-;_-* \-??&quot; ₽&quot;_-;_-@_-"/>
    <numFmt numFmtId="170" formatCode="0.000"/>
    <numFmt numFmtId="171" formatCode="0.0"/>
    <numFmt numFmtId="172" formatCode="[$-419]#,##0"/>
  </numFmts>
  <fonts count="5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sz val="11"/>
      <color rgb="FFFF0000"/>
      <name val="Times New Roman"/>
      <family val="1"/>
      <charset val="204"/>
    </font>
    <font>
      <sz val="11"/>
      <color theme="1"/>
      <name val="Times New Roman"/>
      <family val="1"/>
      <charset val="204"/>
    </font>
    <font>
      <i/>
      <sz val="11"/>
      <name val="Times New Roman"/>
      <family val="1"/>
      <charset val="204"/>
    </font>
    <font>
      <b/>
      <sz val="12"/>
      <color indexed="8"/>
      <name val="Times New Roman"/>
      <family val="1"/>
      <charset val="204"/>
    </font>
    <font>
      <sz val="12"/>
      <color indexed="8"/>
      <name val="Times New Roman"/>
      <family val="1"/>
      <charset val="204"/>
    </font>
    <font>
      <sz val="11"/>
      <color indexed="8"/>
      <name val="Calibri"/>
      <family val="2"/>
      <charset val="1"/>
    </font>
    <font>
      <sz val="11"/>
      <color indexed="8"/>
      <name val="Calibri"/>
      <family val="2"/>
      <charset val="204"/>
    </font>
    <font>
      <sz val="11"/>
      <color indexed="8"/>
      <name val="Times New Roman"/>
      <family val="1"/>
      <charset val="204"/>
    </font>
    <font>
      <sz val="12"/>
      <color rgb="FFFF0000"/>
      <name val="Times New Roman"/>
      <family val="1"/>
      <charset val="204"/>
    </font>
    <font>
      <i/>
      <sz val="10"/>
      <color rgb="FFFF0000"/>
      <name val="Times New Roman"/>
      <family val="1"/>
      <charset val="204"/>
    </font>
    <font>
      <sz val="12"/>
      <color rgb="FF000000"/>
      <name val="Times New Roman1"/>
      <charset val="204"/>
    </font>
    <font>
      <sz val="11"/>
      <color rgb="FF000000"/>
      <name val="Times New Roman1"/>
      <charset val="204"/>
    </font>
    <font>
      <sz val="14"/>
      <color rgb="FF000000"/>
      <name val="Times New Roman1"/>
      <charset val="204"/>
    </font>
    <font>
      <i/>
      <sz val="10"/>
      <name val="Times New Roman"/>
      <family val="1"/>
      <charset val="204"/>
    </font>
    <font>
      <sz val="9"/>
      <name val="Times New Roman"/>
      <family val="1"/>
      <charset val="204"/>
    </font>
    <font>
      <b/>
      <sz val="9"/>
      <name val="Times New Roman"/>
      <family val="1"/>
      <charset val="204"/>
    </font>
    <font>
      <sz val="7"/>
      <name val="Times New Roman"/>
      <family val="1"/>
      <charset val="204"/>
    </font>
    <font>
      <sz val="11"/>
      <color rgb="FF000000"/>
      <name val="Calibri"/>
      <family val="2"/>
      <charset val="204"/>
    </font>
    <font>
      <i/>
      <sz val="12"/>
      <color indexed="8"/>
      <name val="Times New Roman"/>
      <family val="1"/>
      <charset val="204"/>
    </font>
    <font>
      <b/>
      <sz val="11"/>
      <color indexed="8"/>
      <name val="Times New Roman"/>
      <family val="1"/>
      <charset val="204"/>
    </font>
    <font>
      <sz val="14"/>
      <color indexed="8"/>
      <name val="Times New Roman"/>
      <family val="1"/>
      <charset val="204"/>
    </font>
    <font>
      <sz val="11"/>
      <color rgb="FF000000"/>
      <name val="Arial"/>
      <family val="2"/>
      <charset val="204"/>
    </font>
    <font>
      <b/>
      <i/>
      <sz val="16"/>
      <color indexed="8"/>
      <name val="Arial"/>
      <family val="2"/>
      <charset val="204"/>
    </font>
    <font>
      <b/>
      <i/>
      <u/>
      <sz val="11"/>
      <color indexed="8"/>
      <name val="Arial"/>
      <family val="2"/>
      <charset val="204"/>
    </font>
    <font>
      <sz val="10"/>
      <color rgb="FF000000"/>
      <name val="Arial Cyr"/>
      <charset val="204"/>
    </font>
    <font>
      <sz val="10"/>
      <color indexed="8"/>
      <name val="Arial Cyr"/>
      <charset val="204"/>
    </font>
    <font>
      <sz val="11"/>
      <color rgb="FF000000"/>
      <name val="Calibri"/>
      <family val="2"/>
      <charset val="1"/>
    </font>
    <font>
      <sz val="11"/>
      <color indexed="8"/>
      <name val="Arial"/>
      <family val="2"/>
      <charset val="204"/>
    </font>
    <font>
      <b/>
      <u/>
      <sz val="12"/>
      <color indexed="8"/>
      <name val="Times New Roman"/>
      <family val="1"/>
      <charset val="204"/>
    </font>
    <font>
      <sz val="10"/>
      <name val="Arial"/>
      <family val="2"/>
      <charset val="204"/>
    </font>
    <font>
      <sz val="9"/>
      <color indexed="8"/>
      <name val="Times New Roman"/>
      <family val="1"/>
      <charset val="204"/>
    </font>
    <font>
      <b/>
      <sz val="9"/>
      <color indexed="8"/>
      <name val="Times New Roman"/>
      <family val="1"/>
      <charset val="204"/>
    </font>
    <font>
      <sz val="7"/>
      <color indexed="8"/>
      <name val="Times New Roman"/>
      <family val="1"/>
      <charset val="204"/>
    </font>
    <font>
      <i/>
      <sz val="11"/>
      <color indexed="8"/>
      <name val="Times New Roman"/>
      <family val="1"/>
      <charset val="204"/>
    </font>
    <font>
      <b/>
      <sz val="11.5"/>
      <name val="Times New Roman"/>
      <family val="1"/>
      <charset val="204"/>
    </font>
    <font>
      <sz val="11.5"/>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rgb="FFFFFFFF"/>
        <bgColor rgb="FFFFFFFF"/>
      </patternFill>
    </fill>
    <fill>
      <patternFill patternType="solid">
        <fgColor indexed="9"/>
        <bgColor indexed="9"/>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top/>
      <bottom/>
      <diagonal/>
    </border>
    <border>
      <left/>
      <right style="thin">
        <color indexed="8"/>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8"/>
      </bottom>
      <diagonal/>
    </border>
    <border>
      <left style="hair">
        <color indexed="8"/>
      </left>
      <right style="hair">
        <color indexed="8"/>
      </right>
      <top/>
      <bottom style="hair">
        <color indexed="8"/>
      </bottom>
      <diagonal/>
    </border>
    <border>
      <left style="thin">
        <color indexed="8"/>
      </left>
      <right style="thin">
        <color indexed="8"/>
      </right>
      <top style="thin">
        <color indexed="8"/>
      </top>
      <bottom/>
      <diagonal/>
    </border>
  </borders>
  <cellStyleXfs count="23">
    <xf numFmtId="0" fontId="0" fillId="0" borderId="0"/>
    <xf numFmtId="0" fontId="4" fillId="0" borderId="0"/>
    <xf numFmtId="164" fontId="3" fillId="0" borderId="0" applyFont="0" applyFill="0" applyBorder="0" applyAlignment="0" applyProtection="0"/>
    <xf numFmtId="0" fontId="23" fillId="0" borderId="0"/>
    <xf numFmtId="0" fontId="24" fillId="0" borderId="0" applyBorder="0" applyProtection="0"/>
    <xf numFmtId="0" fontId="24" fillId="0" borderId="0"/>
    <xf numFmtId="166" fontId="35" fillId="0" borderId="0" applyBorder="0" applyProtection="0"/>
    <xf numFmtId="0" fontId="39" fillId="0" borderId="0"/>
    <xf numFmtId="167" fontId="24" fillId="0" borderId="0" applyBorder="0" applyProtection="0"/>
    <xf numFmtId="166" fontId="24" fillId="0" borderId="0" applyBorder="0" applyProtection="0"/>
    <xf numFmtId="0" fontId="40" fillId="0" borderId="0" applyNumberFormat="0" applyBorder="0" applyProtection="0">
      <alignment horizontal="center"/>
    </xf>
    <xf numFmtId="0" fontId="40" fillId="0" borderId="0" applyNumberFormat="0" applyBorder="0" applyProtection="0">
      <alignment horizontal="center" textRotation="90"/>
    </xf>
    <xf numFmtId="0" fontId="41" fillId="0" borderId="0" applyNumberFormat="0" applyBorder="0" applyProtection="0"/>
    <xf numFmtId="168" fontId="41" fillId="0" borderId="0" applyBorder="0" applyProtection="0"/>
    <xf numFmtId="166" fontId="42" fillId="0" borderId="0" applyBorder="0" applyProtection="0"/>
    <xf numFmtId="166" fontId="43" fillId="0" borderId="0" applyBorder="0" applyProtection="0"/>
    <xf numFmtId="169" fontId="44" fillId="0" borderId="0"/>
    <xf numFmtId="0" fontId="2" fillId="0" borderId="0"/>
    <xf numFmtId="164" fontId="2" fillId="0" borderId="0" applyFont="0" applyFill="0" applyBorder="0" applyAlignment="0" applyProtection="0"/>
    <xf numFmtId="0" fontId="45" fillId="0" borderId="0"/>
    <xf numFmtId="0" fontId="47" fillId="0" borderId="0"/>
    <xf numFmtId="0" fontId="1" fillId="0" borderId="0"/>
    <xf numFmtId="0" fontId="45" fillId="0" borderId="0"/>
  </cellStyleXfs>
  <cellXfs count="776">
    <xf numFmtId="0" fontId="0" fillId="0" borderId="0" xfId="0"/>
    <xf numFmtId="0" fontId="5" fillId="0" borderId="0" xfId="1" applyFont="1" applyFill="1" applyAlignment="1">
      <alignment vertical="center" wrapText="1"/>
    </xf>
    <xf numFmtId="0" fontId="5" fillId="0" borderId="0" xfId="1" applyFont="1" applyFill="1" applyAlignment="1">
      <alignment vertical="center"/>
    </xf>
    <xf numFmtId="49" fontId="5" fillId="0" borderId="0" xfId="1" applyNumberFormat="1" applyFont="1" applyFill="1" applyAlignment="1">
      <alignment vertical="center"/>
    </xf>
    <xf numFmtId="0" fontId="5" fillId="0" borderId="0" xfId="1" applyFont="1" applyFill="1" applyAlignment="1">
      <alignment horizontal="right" vertical="center"/>
    </xf>
    <xf numFmtId="0" fontId="6" fillId="0" borderId="0" xfId="1" applyFont="1" applyFill="1" applyAlignment="1">
      <alignment horizontal="left"/>
    </xf>
    <xf numFmtId="0" fontId="6" fillId="0" borderId="0" xfId="0" applyFont="1" applyFill="1" applyAlignment="1">
      <alignment horizontal="left"/>
    </xf>
    <xf numFmtId="0" fontId="7" fillId="0" borderId="0" xfId="1" applyFont="1" applyFill="1" applyAlignment="1"/>
    <xf numFmtId="49" fontId="8" fillId="0" borderId="0" xfId="1" applyNumberFormat="1" applyFont="1" applyFill="1" applyAlignment="1">
      <alignment vertical="center"/>
    </xf>
    <xf numFmtId="0" fontId="8" fillId="0" borderId="0" xfId="1" applyFont="1" applyFill="1" applyAlignment="1">
      <alignment vertical="center"/>
    </xf>
    <xf numFmtId="0" fontId="9" fillId="0" borderId="0" xfId="1" applyFont="1" applyFill="1" applyAlignment="1"/>
    <xf numFmtId="0" fontId="10" fillId="0" borderId="0" xfId="1" applyFont="1" applyFill="1" applyAlignment="1"/>
    <xf numFmtId="0" fontId="8" fillId="0" borderId="0" xfId="1" applyFont="1" applyFill="1" applyBorder="1" applyAlignment="1">
      <alignment vertical="center" wrapText="1"/>
    </xf>
    <xf numFmtId="0" fontId="8" fillId="0" borderId="0" xfId="1" applyFont="1" applyFill="1" applyBorder="1" applyAlignment="1">
      <alignment vertical="center"/>
    </xf>
    <xf numFmtId="0" fontId="5" fillId="0" borderId="0" xfId="1" applyFont="1" applyFill="1" applyBorder="1" applyAlignment="1">
      <alignment vertical="center"/>
    </xf>
    <xf numFmtId="0" fontId="11" fillId="0" borderId="0" xfId="1" applyFont="1" applyFill="1" applyBorder="1" applyAlignment="1">
      <alignment vertical="center" wrapText="1"/>
    </xf>
    <xf numFmtId="49" fontId="11" fillId="0" borderId="0" xfId="1" applyNumberFormat="1" applyFont="1" applyFill="1" applyAlignment="1">
      <alignment vertical="center"/>
    </xf>
    <xf numFmtId="0" fontId="11" fillId="0" borderId="0" xfId="1" applyFont="1" applyFill="1" applyAlignment="1">
      <alignment vertical="center"/>
    </xf>
    <xf numFmtId="0" fontId="6" fillId="0" borderId="0" xfId="1" applyFont="1" applyFill="1"/>
    <xf numFmtId="49" fontId="15" fillId="0" borderId="0" xfId="1" applyNumberFormat="1" applyFont="1" applyFill="1" applyAlignment="1">
      <alignment vertical="center"/>
    </xf>
    <xf numFmtId="0" fontId="15" fillId="0" borderId="0" xfId="1" applyFont="1" applyFill="1" applyAlignment="1">
      <alignment vertical="center"/>
    </xf>
    <xf numFmtId="0" fontId="16" fillId="0" borderId="0" xfId="1" applyFont="1" applyFill="1" applyBorder="1" applyAlignment="1">
      <alignment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49" fontId="8" fillId="0" borderId="8" xfId="1" applyNumberFormat="1" applyFont="1" applyFill="1" applyBorder="1" applyAlignment="1">
      <alignment vertical="center" wrapText="1"/>
    </xf>
    <xf numFmtId="165" fontId="8" fillId="0" borderId="1" xfId="1" applyNumberFormat="1" applyFont="1" applyFill="1" applyBorder="1" applyAlignment="1">
      <alignment horizontal="center" vertical="center" wrapText="1"/>
    </xf>
    <xf numFmtId="0" fontId="11" fillId="0" borderId="1" xfId="1" applyFont="1" applyFill="1" applyBorder="1" applyAlignment="1">
      <alignment vertical="center" wrapText="1"/>
    </xf>
    <xf numFmtId="0" fontId="11" fillId="0" borderId="1" xfId="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3" fontId="5" fillId="0" borderId="0" xfId="1" applyNumberFormat="1" applyFont="1" applyFill="1" applyAlignment="1">
      <alignment vertical="center"/>
    </xf>
    <xf numFmtId="0" fontId="6" fillId="0" borderId="0" xfId="1" applyFont="1" applyFill="1" applyBorder="1"/>
    <xf numFmtId="0" fontId="16" fillId="0" borderId="1" xfId="1" applyFont="1" applyFill="1" applyBorder="1" applyAlignment="1">
      <alignment horizontal="center" vertical="center" wrapText="1"/>
    </xf>
    <xf numFmtId="49" fontId="5" fillId="0" borderId="0" xfId="1" applyNumberFormat="1" applyFont="1" applyFill="1" applyBorder="1" applyAlignment="1">
      <alignment vertical="center"/>
    </xf>
    <xf numFmtId="0" fontId="5" fillId="0" borderId="1" xfId="1" applyFont="1" applyFill="1" applyBorder="1" applyAlignment="1">
      <alignment vertical="center" wrapText="1"/>
    </xf>
    <xf numFmtId="0" fontId="5" fillId="0" borderId="1" xfId="1"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3" fontId="5" fillId="0" borderId="0" xfId="1" applyNumberFormat="1" applyFont="1" applyFill="1" applyBorder="1" applyAlignment="1">
      <alignment horizontal="center" vertical="center" wrapText="1"/>
    </xf>
    <xf numFmtId="49" fontId="5" fillId="0" borderId="1" xfId="1" applyNumberFormat="1" applyFont="1" applyFill="1" applyBorder="1" applyAlignment="1">
      <alignment vertical="center" wrapText="1"/>
    </xf>
    <xf numFmtId="165" fontId="5" fillId="0" borderId="0" xfId="1" applyNumberFormat="1" applyFont="1" applyFill="1" applyBorder="1" applyAlignment="1">
      <alignment vertical="center"/>
    </xf>
    <xf numFmtId="0" fontId="17" fillId="0" borderId="0" xfId="1" applyFont="1" applyFill="1" applyBorder="1" applyAlignment="1">
      <alignment vertical="center" wrapText="1"/>
    </xf>
    <xf numFmtId="2" fontId="8" fillId="0" borderId="1" xfId="1" applyNumberFormat="1" applyFont="1" applyFill="1" applyBorder="1" applyAlignment="1">
      <alignment horizontal="center" vertical="center" wrapText="1"/>
    </xf>
    <xf numFmtId="165" fontId="5" fillId="0" borderId="0" xfId="1" applyNumberFormat="1" applyFont="1" applyFill="1" applyAlignment="1">
      <alignment vertical="center"/>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8" fillId="0" borderId="1" xfId="1"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2" borderId="0" xfId="0" applyFont="1" applyFill="1" applyAlignment="1">
      <alignment vertical="center"/>
    </xf>
    <xf numFmtId="49" fontId="5" fillId="2" borderId="0" xfId="0" applyNumberFormat="1" applyFont="1" applyFill="1" applyBorder="1" applyAlignment="1">
      <alignment vertical="center"/>
    </xf>
    <xf numFmtId="0" fontId="8" fillId="2" borderId="6" xfId="0" applyFont="1" applyFill="1" applyBorder="1" applyAlignment="1">
      <alignment horizontal="left" vertical="center" wrapText="1"/>
    </xf>
    <xf numFmtId="0" fontId="8" fillId="2" borderId="1" xfId="0" applyFont="1" applyFill="1" applyBorder="1" applyAlignment="1">
      <alignment horizontal="center" vertical="center" wrapText="1"/>
    </xf>
    <xf numFmtId="49" fontId="8" fillId="2" borderId="0" xfId="0" applyNumberFormat="1" applyFont="1" applyFill="1" applyAlignment="1">
      <alignment vertical="center"/>
    </xf>
    <xf numFmtId="0" fontId="8" fillId="2" borderId="0" xfId="0" applyFont="1" applyFill="1" applyAlignment="1">
      <alignment vertical="center"/>
    </xf>
    <xf numFmtId="0" fontId="11" fillId="2" borderId="0" xfId="0" applyFont="1" applyFill="1" applyBorder="1" applyAlignment="1">
      <alignment vertical="center"/>
    </xf>
    <xf numFmtId="0" fontId="8" fillId="0" borderId="1" xfId="0" applyFont="1" applyFill="1" applyBorder="1" applyAlignment="1">
      <alignment vertical="center" wrapText="1"/>
    </xf>
    <xf numFmtId="0" fontId="5" fillId="0" borderId="1" xfId="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8" fillId="0" borderId="0" xfId="0" applyFont="1"/>
    <xf numFmtId="0" fontId="8" fillId="2"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5" fillId="0" borderId="1" xfId="1" applyFont="1" applyFill="1" applyBorder="1" applyAlignment="1">
      <alignment horizontal="center" vertical="center" wrapText="1"/>
    </xf>
    <xf numFmtId="49" fontId="18" fillId="0" borderId="0" xfId="1" applyNumberFormat="1" applyFont="1" applyFill="1" applyBorder="1" applyAlignment="1">
      <alignment vertical="center"/>
    </xf>
    <xf numFmtId="0" fontId="18" fillId="0" borderId="0" xfId="1" applyFont="1" applyFill="1" applyAlignment="1">
      <alignment vertical="center"/>
    </xf>
    <xf numFmtId="0" fontId="6" fillId="0" borderId="0" xfId="0" applyFont="1" applyAlignment="1">
      <alignment horizontal="center"/>
    </xf>
    <xf numFmtId="0" fontId="5" fillId="0" borderId="1" xfId="1" applyFont="1" applyFill="1" applyBorder="1" applyAlignment="1">
      <alignment horizontal="center" vertical="center" wrapText="1"/>
    </xf>
    <xf numFmtId="0" fontId="5" fillId="0" borderId="0" xfId="1" applyFont="1" applyFill="1" applyAlignment="1">
      <alignment horizontal="right" vertical="center"/>
    </xf>
    <xf numFmtId="0" fontId="27" fillId="0" borderId="1" xfId="1" applyFont="1" applyFill="1" applyBorder="1" applyAlignment="1">
      <alignment vertical="center" wrapText="1"/>
    </xf>
    <xf numFmtId="0" fontId="27" fillId="0" borderId="1" xfId="1"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0" fontId="27" fillId="0" borderId="0" xfId="1" applyFont="1" applyFill="1" applyAlignment="1">
      <alignment vertical="center"/>
    </xf>
    <xf numFmtId="0" fontId="6"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49" fontId="28" fillId="0" borderId="13" xfId="3" applyNumberFormat="1" applyFont="1" applyFill="1" applyBorder="1" applyAlignment="1" applyProtection="1">
      <alignment vertical="center" wrapText="1"/>
    </xf>
    <xf numFmtId="0" fontId="28" fillId="0" borderId="14" xfId="3" applyFont="1" applyFill="1" applyBorder="1" applyAlignment="1" applyProtection="1">
      <alignment horizontal="center" vertical="center" wrapText="1"/>
    </xf>
    <xf numFmtId="165" fontId="28" fillId="4" borderId="14" xfId="3" applyNumberFormat="1" applyFont="1" applyFill="1" applyBorder="1" applyAlignment="1" applyProtection="1">
      <alignment horizontal="center" vertical="center" wrapText="1"/>
    </xf>
    <xf numFmtId="165" fontId="28" fillId="0" borderId="14" xfId="3" applyNumberFormat="1" applyFont="1" applyFill="1" applyBorder="1" applyAlignment="1" applyProtection="1">
      <alignment horizontal="center" vertical="center" wrapText="1"/>
    </xf>
    <xf numFmtId="0" fontId="29" fillId="4" borderId="14" xfId="3" applyFont="1" applyFill="1" applyBorder="1" applyAlignment="1" applyProtection="1">
      <alignment vertical="center" wrapText="1"/>
    </xf>
    <xf numFmtId="0" fontId="30" fillId="4" borderId="14" xfId="3" applyFont="1" applyFill="1" applyBorder="1" applyAlignment="1" applyProtection="1">
      <alignment horizontal="center" vertical="center" wrapText="1"/>
    </xf>
    <xf numFmtId="0" fontId="30" fillId="4" borderId="14" xfId="3" applyFont="1" applyFill="1" applyBorder="1" applyAlignment="1" applyProtection="1">
      <alignment horizontal="center" vertical="center"/>
    </xf>
    <xf numFmtId="49" fontId="28" fillId="0" borderId="0" xfId="3" applyNumberFormat="1" applyFont="1" applyFill="1" applyBorder="1" applyAlignment="1" applyProtection="1">
      <alignment vertical="center" wrapText="1"/>
    </xf>
    <xf numFmtId="0" fontId="5" fillId="2" borderId="1"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1" fillId="0" borderId="1" xfId="1" applyFont="1" applyFill="1" applyBorder="1" applyAlignment="1">
      <alignment horizontal="center" vertical="center" wrapText="1"/>
    </xf>
    <xf numFmtId="4" fontId="31" fillId="0" borderId="1" xfId="1" applyNumberFormat="1" applyFont="1" applyFill="1" applyBorder="1" applyAlignment="1">
      <alignment horizontal="center" vertical="center" wrapText="1"/>
    </xf>
    <xf numFmtId="0" fontId="31" fillId="0" borderId="1" xfId="1" applyFont="1" applyFill="1" applyBorder="1" applyAlignment="1">
      <alignmen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1" xfId="0" applyFont="1" applyFill="1" applyBorder="1" applyAlignment="1">
      <alignment horizontal="center" wrapText="1"/>
    </xf>
    <xf numFmtId="49" fontId="5" fillId="2"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49" fontId="8" fillId="2" borderId="1" xfId="0" applyNumberFormat="1" applyFont="1" applyFill="1" applyBorder="1" applyAlignment="1">
      <alignment vertical="center" wrapText="1"/>
    </xf>
    <xf numFmtId="165" fontId="8" fillId="2" borderId="1" xfId="0" applyNumberFormat="1" applyFont="1" applyFill="1" applyBorder="1" applyAlignment="1">
      <alignment horizontal="center" vertical="center" wrapText="1"/>
    </xf>
    <xf numFmtId="0" fontId="8" fillId="3" borderId="0" xfId="5" applyFont="1" applyFill="1" applyAlignment="1">
      <alignment vertical="center" wrapText="1"/>
    </xf>
    <xf numFmtId="0" fontId="32" fillId="3" borderId="0" xfId="5" applyFont="1" applyFill="1" applyAlignment="1">
      <alignment vertical="center" wrapText="1"/>
    </xf>
    <xf numFmtId="0" fontId="32" fillId="3" borderId="0" xfId="5" applyFont="1" applyFill="1" applyAlignment="1">
      <alignment vertical="center"/>
    </xf>
    <xf numFmtId="0" fontId="32" fillId="3" borderId="0" xfId="5" applyFont="1" applyFill="1" applyAlignment="1">
      <alignment horizontal="right" vertical="center"/>
    </xf>
    <xf numFmtId="0" fontId="33" fillId="0" borderId="0" xfId="5" applyFont="1" applyFill="1" applyBorder="1" applyAlignment="1">
      <alignment vertical="top"/>
    </xf>
    <xf numFmtId="0" fontId="5" fillId="3" borderId="0" xfId="5" applyFont="1" applyFill="1" applyAlignment="1">
      <alignment vertical="center" wrapText="1"/>
    </xf>
    <xf numFmtId="0" fontId="15" fillId="0" borderId="0" xfId="5" applyFont="1" applyFill="1" applyBorder="1" applyAlignment="1">
      <alignment vertical="top"/>
    </xf>
    <xf numFmtId="0" fontId="5" fillId="3" borderId="0" xfId="5" applyFont="1" applyFill="1" applyAlignment="1">
      <alignment horizontal="right" vertical="center"/>
    </xf>
    <xf numFmtId="0" fontId="5" fillId="3" borderId="0" xfId="5" applyFont="1" applyFill="1" applyAlignment="1">
      <alignment vertical="center"/>
    </xf>
    <xf numFmtId="0" fontId="34" fillId="3" borderId="0" xfId="5" applyFont="1" applyFill="1" applyAlignment="1">
      <alignment horizontal="right" vertical="center"/>
    </xf>
    <xf numFmtId="0" fontId="15" fillId="3" borderId="0" xfId="5" applyFont="1" applyFill="1" applyAlignment="1">
      <alignment vertical="center"/>
    </xf>
    <xf numFmtId="0" fontId="22" fillId="0" borderId="0" xfId="5" applyFont="1" applyAlignment="1">
      <alignment horizontal="left"/>
    </xf>
    <xf numFmtId="166" fontId="22" fillId="0" borderId="0" xfId="6" applyFont="1" applyFill="1" applyAlignment="1" applyProtection="1">
      <alignment horizontal="left"/>
    </xf>
    <xf numFmtId="166" fontId="25" fillId="5" borderId="0" xfId="6" applyFont="1" applyFill="1" applyAlignment="1" applyProtection="1">
      <alignment vertical="center"/>
    </xf>
    <xf numFmtId="166" fontId="22" fillId="5" borderId="0" xfId="6" applyFont="1" applyFill="1" applyAlignment="1" applyProtection="1">
      <alignment vertical="center"/>
    </xf>
    <xf numFmtId="166" fontId="22" fillId="5" borderId="0" xfId="6" applyFont="1" applyFill="1" applyAlignment="1" applyProtection="1">
      <alignment vertical="center" wrapText="1"/>
    </xf>
    <xf numFmtId="49" fontId="25" fillId="5" borderId="0" xfId="6" applyNumberFormat="1" applyFont="1" applyFill="1" applyAlignment="1" applyProtection="1">
      <alignment vertical="center"/>
    </xf>
    <xf numFmtId="49" fontId="22" fillId="5" borderId="0" xfId="6" applyNumberFormat="1" applyFont="1" applyFill="1" applyAlignment="1" applyProtection="1">
      <alignment vertical="center"/>
    </xf>
    <xf numFmtId="49" fontId="21" fillId="5" borderId="0" xfId="6" applyNumberFormat="1" applyFont="1" applyFill="1" applyAlignment="1" applyProtection="1">
      <alignment vertical="center"/>
    </xf>
    <xf numFmtId="166" fontId="21" fillId="5" borderId="0" xfId="6" applyFont="1" applyFill="1" applyAlignment="1" applyProtection="1">
      <alignment vertical="center"/>
    </xf>
    <xf numFmtId="166" fontId="22" fillId="0" borderId="0" xfId="6" applyFont="1" applyFill="1" applyAlignment="1" applyProtection="1">
      <alignment horizontal="left" vertical="center"/>
    </xf>
    <xf numFmtId="166" fontId="22" fillId="0" borderId="0" xfId="6" applyFont="1" applyFill="1" applyAlignment="1" applyProtection="1">
      <alignment vertical="center"/>
    </xf>
    <xf numFmtId="166" fontId="22" fillId="0" borderId="0" xfId="6" applyFont="1" applyFill="1" applyAlignment="1" applyProtection="1"/>
    <xf numFmtId="49" fontId="37" fillId="5" borderId="0" xfId="6" applyNumberFormat="1" applyFont="1" applyFill="1" applyAlignment="1" applyProtection="1">
      <alignment vertical="center"/>
    </xf>
    <xf numFmtId="166" fontId="37" fillId="5" borderId="0" xfId="6" applyFont="1" applyFill="1" applyAlignment="1" applyProtection="1">
      <alignment vertical="center"/>
    </xf>
    <xf numFmtId="166" fontId="21" fillId="0" borderId="0" xfId="6" applyFont="1" applyFill="1" applyAlignment="1" applyProtection="1">
      <alignment horizontal="left" vertical="center"/>
    </xf>
    <xf numFmtId="166" fontId="22" fillId="0" borderId="0" xfId="6" applyFont="1" applyFill="1" applyAlignment="1" applyProtection="1">
      <alignment horizontal="left" vertical="center" wrapText="1"/>
    </xf>
    <xf numFmtId="166" fontId="22" fillId="5" borderId="11" xfId="6" applyFont="1" applyFill="1" applyBorder="1" applyAlignment="1" applyProtection="1">
      <alignment horizontal="center" vertical="center" wrapText="1"/>
    </xf>
    <xf numFmtId="166" fontId="22" fillId="0" borderId="15" xfId="6" applyFont="1" applyFill="1" applyBorder="1" applyAlignment="1" applyProtection="1">
      <alignment horizontal="left" vertical="center" wrapText="1"/>
    </xf>
    <xf numFmtId="166" fontId="22" fillId="0" borderId="15" xfId="6" applyFont="1" applyFill="1" applyBorder="1" applyAlignment="1" applyProtection="1">
      <alignment horizontal="center" vertical="center" wrapText="1"/>
    </xf>
    <xf numFmtId="166" fontId="22" fillId="0" borderId="11" xfId="6" applyFont="1" applyFill="1" applyBorder="1" applyAlignment="1" applyProtection="1">
      <alignment horizontal="center" vertical="center" wrapText="1"/>
    </xf>
    <xf numFmtId="166" fontId="38" fillId="0" borderId="11" xfId="6" applyFont="1" applyFill="1" applyBorder="1" applyAlignment="1" applyProtection="1">
      <alignment horizontal="center" wrapText="1"/>
    </xf>
    <xf numFmtId="166" fontId="21" fillId="0" borderId="0" xfId="6" applyFont="1" applyFill="1" applyAlignment="1" applyProtection="1">
      <alignment horizontal="left" vertical="center" wrapText="1"/>
    </xf>
    <xf numFmtId="49" fontId="25" fillId="5" borderId="17" xfId="6" applyNumberFormat="1" applyFont="1" applyFill="1" applyBorder="1" applyAlignment="1" applyProtection="1">
      <alignment vertical="center" wrapText="1"/>
    </xf>
    <xf numFmtId="165" fontId="22" fillId="0" borderId="11" xfId="6" applyNumberFormat="1" applyFont="1" applyFill="1" applyBorder="1" applyAlignment="1" applyProtection="1">
      <alignment horizontal="center" vertical="center" wrapText="1"/>
    </xf>
    <xf numFmtId="166" fontId="21" fillId="5" borderId="11" xfId="6" applyFont="1" applyFill="1" applyBorder="1" applyAlignment="1" applyProtection="1">
      <alignment vertical="center" wrapText="1"/>
    </xf>
    <xf numFmtId="166" fontId="21" fillId="5" borderId="11" xfId="6" applyFont="1" applyFill="1" applyBorder="1" applyAlignment="1" applyProtection="1">
      <alignment horizontal="center" vertical="center" wrapText="1"/>
    </xf>
    <xf numFmtId="165" fontId="21" fillId="5" borderId="11" xfId="6" applyNumberFormat="1" applyFont="1" applyFill="1" applyBorder="1" applyAlignment="1" applyProtection="1">
      <alignment horizontal="center" vertical="center" wrapText="1"/>
    </xf>
    <xf numFmtId="166" fontId="22" fillId="5" borderId="0" xfId="6" applyFont="1" applyFill="1" applyAlignment="1" applyProtection="1">
      <alignment horizontal="left" vertical="center" wrapText="1"/>
    </xf>
    <xf numFmtId="166" fontId="25" fillId="5" borderId="15" xfId="6" applyFont="1" applyFill="1" applyBorder="1" applyAlignment="1" applyProtection="1">
      <alignment horizontal="left" vertical="center" wrapText="1"/>
    </xf>
    <xf numFmtId="166" fontId="22" fillId="5" borderId="11" xfId="6" applyFont="1" applyFill="1" applyBorder="1" applyAlignment="1" applyProtection="1">
      <alignment horizontal="center" vertical="center"/>
    </xf>
    <xf numFmtId="49" fontId="25" fillId="5" borderId="11" xfId="6" applyNumberFormat="1" applyFont="1" applyFill="1" applyBorder="1" applyAlignment="1" applyProtection="1">
      <alignment vertical="center" wrapText="1"/>
    </xf>
    <xf numFmtId="49" fontId="22" fillId="5" borderId="17" xfId="6" applyNumberFormat="1" applyFont="1" applyFill="1" applyBorder="1" applyAlignment="1" applyProtection="1">
      <alignment vertical="center" wrapText="1"/>
    </xf>
    <xf numFmtId="165" fontId="22" fillId="5" borderId="11" xfId="6" applyNumberFormat="1" applyFont="1" applyFill="1" applyBorder="1" applyAlignment="1" applyProtection="1">
      <alignment horizontal="center" vertical="center" wrapText="1"/>
    </xf>
    <xf numFmtId="165" fontId="25" fillId="5" borderId="0" xfId="6" applyNumberFormat="1" applyFont="1" applyFill="1" applyAlignment="1" applyProtection="1">
      <alignment vertical="center"/>
    </xf>
    <xf numFmtId="166" fontId="21" fillId="5" borderId="0" xfId="6" applyFont="1" applyFill="1" applyAlignment="1" applyProtection="1">
      <alignment vertical="center" wrapText="1"/>
    </xf>
    <xf numFmtId="166" fontId="21" fillId="5" borderId="0" xfId="6" applyFont="1" applyFill="1" applyAlignment="1" applyProtection="1">
      <alignment horizontal="center" vertical="center" wrapText="1"/>
    </xf>
    <xf numFmtId="165" fontId="21" fillId="5" borderId="0" xfId="6" applyNumberFormat="1" applyFont="1" applyFill="1" applyAlignment="1" applyProtection="1">
      <alignment horizontal="center" vertical="center" wrapText="1"/>
    </xf>
    <xf numFmtId="166" fontId="38" fillId="5" borderId="11" xfId="6" applyFont="1" applyFill="1" applyBorder="1" applyAlignment="1" applyProtection="1">
      <alignment horizontal="center" vertical="center"/>
    </xf>
    <xf numFmtId="49" fontId="22" fillId="5" borderId="11" xfId="6" applyNumberFormat="1" applyFont="1" applyFill="1" applyBorder="1" applyAlignment="1" applyProtection="1">
      <alignment vertical="center" wrapText="1"/>
    </xf>
    <xf numFmtId="166" fontId="25" fillId="5" borderId="0" xfId="6" applyFont="1" applyFill="1" applyAlignment="1" applyProtection="1">
      <alignment vertical="center" wrapText="1"/>
    </xf>
    <xf numFmtId="3" fontId="8" fillId="0" borderId="1" xfId="1" applyNumberFormat="1" applyFont="1" applyFill="1" applyBorder="1" applyAlignment="1">
      <alignment horizontal="center" vertical="center" wrapText="1"/>
    </xf>
    <xf numFmtId="166" fontId="25" fillId="0" borderId="0" xfId="6" applyFont="1" applyFill="1" applyAlignment="1" applyProtection="1">
      <alignment vertical="center"/>
    </xf>
    <xf numFmtId="166" fontId="25" fillId="0" borderId="0" xfId="6" applyFont="1" applyFill="1" applyBorder="1" applyAlignment="1" applyProtection="1">
      <alignment horizontal="right" vertical="center" wrapText="1"/>
    </xf>
    <xf numFmtId="166" fontId="22" fillId="0" borderId="0" xfId="6" applyFont="1" applyFill="1" applyBorder="1" applyAlignment="1" applyProtection="1">
      <alignment horizontal="center" vertical="center" wrapText="1"/>
    </xf>
    <xf numFmtId="166" fontId="38" fillId="0" borderId="0" xfId="6" applyFont="1" applyFill="1" applyBorder="1" applyAlignment="1" applyProtection="1">
      <alignment horizontal="center" vertical="top"/>
    </xf>
    <xf numFmtId="49" fontId="25" fillId="0" borderId="11" xfId="6" applyNumberFormat="1" applyFont="1" applyFill="1" applyBorder="1" applyAlignment="1" applyProtection="1">
      <alignment vertical="center" wrapText="1"/>
    </xf>
    <xf numFmtId="49" fontId="22" fillId="0" borderId="17" xfId="6" applyNumberFormat="1" applyFont="1" applyFill="1" applyBorder="1" applyAlignment="1" applyProtection="1">
      <alignment vertical="center" wrapText="1"/>
    </xf>
    <xf numFmtId="166" fontId="21" fillId="0" borderId="11" xfId="6" applyFont="1" applyFill="1" applyBorder="1" applyAlignment="1" applyProtection="1">
      <alignment vertical="center" wrapText="1"/>
    </xf>
    <xf numFmtId="166" fontId="21" fillId="0" borderId="11" xfId="6" applyFont="1" applyFill="1" applyBorder="1" applyAlignment="1" applyProtection="1">
      <alignment horizontal="center" vertical="center" wrapText="1"/>
    </xf>
    <xf numFmtId="165" fontId="21" fillId="0" borderId="11" xfId="6" applyNumberFormat="1" applyFont="1" applyFill="1" applyBorder="1" applyAlignment="1" applyProtection="1">
      <alignment horizontal="center" vertical="center" wrapText="1"/>
    </xf>
    <xf numFmtId="0" fontId="22" fillId="0" borderId="0" xfId="5" applyFont="1" applyFill="1" applyBorder="1" applyAlignment="1">
      <alignment horizontal="center" vertical="center" wrapText="1"/>
    </xf>
    <xf numFmtId="0" fontId="22" fillId="0" borderId="1" xfId="5" applyFont="1" applyFill="1" applyBorder="1" applyAlignment="1">
      <alignment horizontal="center" vertical="center" wrapText="1"/>
    </xf>
    <xf numFmtId="3" fontId="8" fillId="0" borderId="1" xfId="16" applyNumberFormat="1" applyFont="1" applyBorder="1" applyAlignment="1">
      <alignment horizontal="center" vertical="center" wrapText="1"/>
    </xf>
    <xf numFmtId="3" fontId="26" fillId="0" borderId="1" xfId="1" applyNumberFormat="1" applyFont="1" applyFill="1" applyBorder="1" applyAlignment="1">
      <alignment horizontal="center" vertical="center" wrapText="1"/>
    </xf>
    <xf numFmtId="0" fontId="18" fillId="0" borderId="1" xfId="1" applyFont="1" applyFill="1" applyBorder="1" applyAlignment="1">
      <alignment horizontal="left" vertical="center" wrapText="1" indent="6"/>
    </xf>
    <xf numFmtId="0" fontId="6" fillId="0" borderId="0" xfId="0" applyFont="1" applyFill="1"/>
    <xf numFmtId="0" fontId="5" fillId="0" borderId="0" xfId="17" applyFont="1" applyFill="1" applyAlignment="1">
      <alignment vertical="center"/>
    </xf>
    <xf numFmtId="0" fontId="6" fillId="0" borderId="0" xfId="17" applyFont="1" applyFill="1" applyAlignment="1">
      <alignment horizontal="left"/>
    </xf>
    <xf numFmtId="49" fontId="8" fillId="0" borderId="0" xfId="17" applyNumberFormat="1" applyFont="1" applyFill="1" applyAlignment="1">
      <alignment vertical="center"/>
    </xf>
    <xf numFmtId="0" fontId="8" fillId="0" borderId="0" xfId="17" applyFont="1" applyFill="1" applyAlignment="1">
      <alignment vertical="center"/>
    </xf>
    <xf numFmtId="0" fontId="8" fillId="0" borderId="0" xfId="17" applyFont="1" applyFill="1" applyBorder="1" applyAlignment="1">
      <alignment vertical="center" wrapText="1"/>
    </xf>
    <xf numFmtId="0" fontId="8" fillId="0" borderId="0" xfId="17" applyFont="1" applyFill="1" applyBorder="1" applyAlignment="1">
      <alignment vertical="center"/>
    </xf>
    <xf numFmtId="49" fontId="5" fillId="0" borderId="0" xfId="17" applyNumberFormat="1" applyFont="1" applyFill="1" applyAlignment="1">
      <alignment vertical="center"/>
    </xf>
    <xf numFmtId="0" fontId="5" fillId="0" borderId="0" xfId="17" applyFont="1" applyFill="1" applyBorder="1" applyAlignment="1">
      <alignment vertical="center"/>
    </xf>
    <xf numFmtId="0" fontId="11" fillId="0" borderId="0" xfId="17" applyFont="1" applyFill="1" applyBorder="1" applyAlignment="1">
      <alignment vertical="center" wrapText="1"/>
    </xf>
    <xf numFmtId="49" fontId="11" fillId="0" borderId="0" xfId="17" applyNumberFormat="1" applyFont="1" applyFill="1" applyAlignment="1">
      <alignment vertical="center"/>
    </xf>
    <xf numFmtId="0" fontId="11" fillId="0" borderId="0" xfId="17" applyFont="1" applyFill="1" applyAlignment="1">
      <alignment vertical="center"/>
    </xf>
    <xf numFmtId="0" fontId="6" fillId="0" borderId="0" xfId="17" applyFont="1" applyFill="1"/>
    <xf numFmtId="49" fontId="15" fillId="0" borderId="0" xfId="17" applyNumberFormat="1" applyFont="1" applyFill="1" applyAlignment="1">
      <alignment vertical="center"/>
    </xf>
    <xf numFmtId="0" fontId="15" fillId="0" borderId="0" xfId="17" applyFont="1" applyFill="1" applyAlignment="1">
      <alignment vertical="center"/>
    </xf>
    <xf numFmtId="0" fontId="8" fillId="0" borderId="1" xfId="17" applyFont="1" applyFill="1" applyBorder="1" applyAlignment="1">
      <alignment horizontal="center" vertical="center" wrapText="1"/>
    </xf>
    <xf numFmtId="0" fontId="8" fillId="0" borderId="2" xfId="17" applyFont="1" applyFill="1" applyBorder="1" applyAlignment="1">
      <alignment horizontal="center" vertical="center" wrapText="1"/>
    </xf>
    <xf numFmtId="49" fontId="8" fillId="0" borderId="8" xfId="17" applyNumberFormat="1" applyFont="1" applyFill="1" applyBorder="1" applyAlignment="1">
      <alignment vertical="center" wrapText="1"/>
    </xf>
    <xf numFmtId="165" fontId="8" fillId="0" borderId="1" xfId="17" applyNumberFormat="1" applyFont="1" applyFill="1" applyBorder="1" applyAlignment="1">
      <alignment horizontal="center" vertical="center" wrapText="1"/>
    </xf>
    <xf numFmtId="0" fontId="11" fillId="0" borderId="1" xfId="17" applyFont="1" applyFill="1" applyBorder="1" applyAlignment="1">
      <alignment vertical="center" wrapText="1"/>
    </xf>
    <xf numFmtId="0" fontId="11" fillId="0" borderId="1" xfId="17" applyFont="1" applyFill="1" applyBorder="1" applyAlignment="1">
      <alignment horizontal="center" vertical="center" wrapText="1"/>
    </xf>
    <xf numFmtId="165" fontId="11" fillId="0" borderId="1" xfId="17" applyNumberFormat="1" applyFont="1" applyFill="1" applyBorder="1" applyAlignment="1">
      <alignment horizontal="center" vertical="center" wrapText="1"/>
    </xf>
    <xf numFmtId="3" fontId="5" fillId="0" borderId="0" xfId="17" applyNumberFormat="1" applyFont="1" applyFill="1" applyAlignment="1">
      <alignment vertical="center"/>
    </xf>
    <xf numFmtId="0" fontId="6" fillId="0" borderId="0" xfId="17" applyFont="1" applyFill="1" applyBorder="1"/>
    <xf numFmtId="0" fontId="16" fillId="0" borderId="1" xfId="17" applyFont="1" applyFill="1" applyBorder="1" applyAlignment="1">
      <alignment horizontal="center" vertical="center" wrapText="1"/>
    </xf>
    <xf numFmtId="49" fontId="5" fillId="0" borderId="0" xfId="17" applyNumberFormat="1" applyFont="1" applyFill="1" applyBorder="1" applyAlignment="1">
      <alignment vertical="center"/>
    </xf>
    <xf numFmtId="0" fontId="5" fillId="0" borderId="1" xfId="17" applyFont="1" applyFill="1" applyBorder="1" applyAlignment="1">
      <alignment vertical="center" wrapText="1"/>
    </xf>
    <xf numFmtId="0" fontId="5" fillId="0" borderId="1" xfId="17" applyFont="1" applyFill="1" applyBorder="1" applyAlignment="1">
      <alignment horizontal="center" vertical="center" wrapText="1"/>
    </xf>
    <xf numFmtId="4" fontId="8" fillId="0" borderId="1" xfId="17" applyNumberFormat="1" applyFont="1" applyFill="1" applyBorder="1" applyAlignment="1">
      <alignment horizontal="center" vertical="center" wrapText="1"/>
    </xf>
    <xf numFmtId="0" fontId="5" fillId="0" borderId="0" xfId="17" applyFont="1" applyFill="1" applyBorder="1" applyAlignment="1">
      <alignment vertical="center" wrapText="1"/>
    </xf>
    <xf numFmtId="0" fontId="5" fillId="0" borderId="0" xfId="17" applyFont="1" applyFill="1" applyBorder="1" applyAlignment="1">
      <alignment horizontal="center" vertical="center" wrapText="1"/>
    </xf>
    <xf numFmtId="3" fontId="5" fillId="0" borderId="0" xfId="17" applyNumberFormat="1" applyFont="1" applyFill="1" applyBorder="1" applyAlignment="1">
      <alignment horizontal="center" vertical="center" wrapText="1"/>
    </xf>
    <xf numFmtId="49" fontId="5" fillId="0" borderId="1" xfId="17" applyNumberFormat="1" applyFont="1" applyFill="1" applyBorder="1" applyAlignment="1">
      <alignment vertical="center" wrapText="1"/>
    </xf>
    <xf numFmtId="165" fontId="5" fillId="0" borderId="0" xfId="17" applyNumberFormat="1" applyFont="1" applyFill="1" applyBorder="1" applyAlignment="1">
      <alignment vertical="center"/>
    </xf>
    <xf numFmtId="0" fontId="17" fillId="0" borderId="0" xfId="17" applyFont="1" applyFill="1" applyBorder="1" applyAlignment="1">
      <alignment vertical="center" wrapText="1"/>
    </xf>
    <xf numFmtId="0" fontId="5" fillId="0" borderId="6" xfId="17" applyFont="1" applyFill="1" applyBorder="1" applyAlignment="1">
      <alignment horizontal="left" vertical="center" wrapText="1"/>
    </xf>
    <xf numFmtId="2" fontId="8" fillId="0" borderId="1" xfId="17" applyNumberFormat="1" applyFont="1" applyFill="1" applyBorder="1" applyAlignment="1">
      <alignment horizontal="center" vertical="center" wrapText="1"/>
    </xf>
    <xf numFmtId="0" fontId="5" fillId="0" borderId="0" xfId="17" applyFont="1" applyFill="1" applyAlignment="1">
      <alignment vertical="center" wrapText="1"/>
    </xf>
    <xf numFmtId="165" fontId="5" fillId="0" borderId="0" xfId="17" applyNumberFormat="1" applyFont="1" applyFill="1" applyAlignment="1">
      <alignment vertical="center"/>
    </xf>
    <xf numFmtId="0" fontId="6" fillId="0" borderId="1" xfId="0" applyFont="1" applyBorder="1"/>
    <xf numFmtId="0" fontId="20" fillId="0" borderId="1" xfId="17" applyFont="1" applyFill="1" applyBorder="1" applyAlignment="1">
      <alignment vertical="center" wrapText="1"/>
    </xf>
    <xf numFmtId="0" fontId="20" fillId="0" borderId="1" xfId="17"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49" fontId="20" fillId="0" borderId="0" xfId="17" applyNumberFormat="1" applyFont="1" applyFill="1" applyBorder="1" applyAlignment="1">
      <alignment vertical="center"/>
    </xf>
    <xf numFmtId="0" fontId="20" fillId="0" borderId="0" xfId="17" applyFont="1" applyFill="1" applyAlignment="1">
      <alignment vertical="center"/>
    </xf>
    <xf numFmtId="4" fontId="8" fillId="0" borderId="0" xfId="17" applyNumberFormat="1" applyFont="1" applyFill="1" applyBorder="1" applyAlignment="1">
      <alignment horizontal="center" vertical="center" wrapText="1"/>
    </xf>
    <xf numFmtId="170" fontId="8" fillId="0" borderId="1" xfId="0" applyNumberFormat="1" applyFont="1" applyFill="1" applyBorder="1" applyAlignment="1">
      <alignment horizontal="center" vertical="center" wrapText="1"/>
    </xf>
    <xf numFmtId="170" fontId="22" fillId="0" borderId="1" xfId="5" applyNumberFormat="1" applyFont="1" applyFill="1" applyBorder="1" applyAlignment="1">
      <alignment horizontal="center" vertical="center" wrapText="1"/>
    </xf>
    <xf numFmtId="0" fontId="5" fillId="0" borderId="0" xfId="1" applyFont="1" applyFill="1" applyAlignment="1">
      <alignment horizontal="right" vertical="center"/>
    </xf>
    <xf numFmtId="0" fontId="6" fillId="0" borderId="0" xfId="0" applyFont="1" applyAlignment="1">
      <alignment horizontal="center"/>
    </xf>
    <xf numFmtId="0" fontId="6" fillId="0" borderId="0" xfId="0" applyFont="1" applyFill="1" applyAlignment="1">
      <alignment horizontal="center"/>
    </xf>
    <xf numFmtId="0" fontId="8"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 xfId="17" applyFont="1" applyFill="1" applyBorder="1" applyAlignment="1">
      <alignment horizontal="center" vertical="center" wrapText="1"/>
    </xf>
    <xf numFmtId="0" fontId="5" fillId="0" borderId="1" xfId="17" applyFont="1" applyFill="1" applyBorder="1" applyAlignment="1">
      <alignment horizontal="center" vertical="center" wrapText="1"/>
    </xf>
    <xf numFmtId="0" fontId="11" fillId="0" borderId="1" xfId="17" applyFont="1" applyFill="1" applyBorder="1" applyAlignment="1">
      <alignment horizontal="center" vertical="center" wrapText="1"/>
    </xf>
    <xf numFmtId="0" fontId="16" fillId="0" borderId="0" xfId="17" applyFont="1" applyFill="1" applyBorder="1" applyAlignment="1">
      <alignment horizontal="left" vertical="center" wrapText="1"/>
    </xf>
    <xf numFmtId="0" fontId="5" fillId="0" borderId="0" xfId="1" applyFont="1" applyFill="1" applyAlignment="1">
      <alignment horizontal="right" vertical="center"/>
    </xf>
    <xf numFmtId="0" fontId="6" fillId="0" borderId="1" xfId="0" applyFont="1" applyBorder="1" applyAlignment="1">
      <alignment horizontal="center" vertical="center" wrapText="1"/>
    </xf>
    <xf numFmtId="0" fontId="8" fillId="0" borderId="2" xfId="17" applyFont="1" applyFill="1" applyBorder="1" applyAlignment="1">
      <alignment horizontal="center" vertical="center" wrapText="1"/>
    </xf>
    <xf numFmtId="0" fontId="8" fillId="0" borderId="1" xfId="17" applyFont="1" applyFill="1" applyBorder="1" applyAlignment="1">
      <alignment horizontal="center" vertical="center" wrapText="1"/>
    </xf>
    <xf numFmtId="171" fontId="19" fillId="0" borderId="1" xfId="0" applyNumberFormat="1" applyFont="1" applyFill="1" applyBorder="1" applyAlignment="1">
      <alignment horizontal="center" vertical="center" wrapText="1"/>
    </xf>
    <xf numFmtId="166" fontId="22" fillId="5" borderId="0" xfId="9" applyFont="1" applyFill="1" applyAlignment="1" applyProtection="1">
      <alignment vertical="center" wrapText="1"/>
    </xf>
    <xf numFmtId="49" fontId="22" fillId="5" borderId="0" xfId="9" applyNumberFormat="1" applyFont="1" applyFill="1" applyAlignment="1" applyProtection="1">
      <alignment vertical="center"/>
    </xf>
    <xf numFmtId="166" fontId="22" fillId="5" borderId="0" xfId="9" applyFont="1" applyFill="1" applyAlignment="1" applyProtection="1">
      <alignment vertical="center"/>
    </xf>
    <xf numFmtId="166" fontId="22" fillId="5" borderId="15" xfId="9" applyFont="1" applyFill="1" applyBorder="1" applyAlignment="1" applyProtection="1">
      <alignment horizontal="left" vertical="center" wrapText="1"/>
    </xf>
    <xf numFmtId="166" fontId="22" fillId="0" borderId="11" xfId="9" applyFont="1" applyFill="1" applyBorder="1" applyAlignment="1" applyProtection="1">
      <alignment horizontal="center" vertical="center" wrapText="1"/>
    </xf>
    <xf numFmtId="172" fontId="22" fillId="0" borderId="11" xfId="9" applyNumberFormat="1" applyFont="1" applyFill="1" applyBorder="1" applyAlignment="1" applyProtection="1">
      <alignment horizontal="center" vertical="center" wrapText="1"/>
    </xf>
    <xf numFmtId="166" fontId="22" fillId="5" borderId="11" xfId="9" applyFont="1" applyFill="1" applyBorder="1" applyAlignment="1" applyProtection="1">
      <alignment horizontal="center" vertical="center" wrapText="1"/>
    </xf>
    <xf numFmtId="166" fontId="22" fillId="0" borderId="11" xfId="9" applyFont="1" applyFill="1" applyBorder="1" applyAlignment="1" applyProtection="1">
      <alignment horizontal="center" vertical="center"/>
    </xf>
    <xf numFmtId="0" fontId="22" fillId="5" borderId="0" xfId="9" applyNumberFormat="1" applyFont="1" applyFill="1" applyAlignment="1" applyProtection="1">
      <alignment vertical="center"/>
    </xf>
    <xf numFmtId="165" fontId="22" fillId="0" borderId="11" xfId="9" applyNumberFormat="1" applyFont="1" applyFill="1" applyBorder="1" applyAlignment="1" applyProtection="1">
      <alignment horizontal="center" vertical="center" wrapText="1"/>
    </xf>
    <xf numFmtId="49" fontId="25" fillId="5" borderId="0" xfId="9" applyNumberFormat="1" applyFont="1" applyFill="1" applyAlignment="1" applyProtection="1">
      <alignment vertical="center"/>
    </xf>
    <xf numFmtId="166" fontId="25" fillId="5" borderId="0" xfId="9" applyFont="1" applyFill="1" applyAlignment="1" applyProtection="1">
      <alignment vertical="center"/>
    </xf>
    <xf numFmtId="166" fontId="21" fillId="5" borderId="11" xfId="9" applyFont="1" applyFill="1" applyBorder="1" applyAlignment="1" applyProtection="1">
      <alignment vertical="center" wrapText="1"/>
    </xf>
    <xf numFmtId="166" fontId="21" fillId="5" borderId="11" xfId="9" applyFont="1" applyFill="1" applyBorder="1" applyAlignment="1" applyProtection="1">
      <alignment horizontal="center" vertical="center" wrapText="1"/>
    </xf>
    <xf numFmtId="165" fontId="21" fillId="5" borderId="11" xfId="9" applyNumberFormat="1" applyFont="1" applyFill="1" applyBorder="1" applyAlignment="1" applyProtection="1">
      <alignment horizontal="center" vertical="center" wrapText="1"/>
    </xf>
    <xf numFmtId="49" fontId="25" fillId="5" borderId="11" xfId="9" applyNumberFormat="1" applyFont="1" applyFill="1" applyBorder="1" applyAlignment="1" applyProtection="1">
      <alignment vertical="center" wrapText="1"/>
    </xf>
    <xf numFmtId="49" fontId="22" fillId="5" borderId="17" xfId="9" applyNumberFormat="1" applyFont="1" applyFill="1" applyBorder="1" applyAlignment="1" applyProtection="1">
      <alignment vertical="center" wrapText="1"/>
    </xf>
    <xf numFmtId="165" fontId="22" fillId="5" borderId="11" xfId="9" applyNumberFormat="1" applyFont="1" applyFill="1" applyBorder="1" applyAlignment="1" applyProtection="1">
      <alignment horizontal="center" vertical="center" wrapText="1"/>
    </xf>
    <xf numFmtId="165" fontId="25" fillId="5" borderId="0" xfId="9" applyNumberFormat="1" applyFont="1" applyFill="1" applyAlignment="1" applyProtection="1">
      <alignment vertical="center"/>
    </xf>
    <xf numFmtId="3" fontId="8" fillId="0" borderId="1" xfId="17" applyNumberFormat="1" applyFont="1" applyFill="1" applyBorder="1" applyAlignment="1">
      <alignment horizontal="center" vertical="center" wrapText="1"/>
    </xf>
    <xf numFmtId="49" fontId="5" fillId="3" borderId="11" xfId="5" applyNumberFormat="1" applyFont="1" applyFill="1" applyBorder="1" applyAlignment="1">
      <alignment vertical="center" wrapText="1"/>
    </xf>
    <xf numFmtId="0" fontId="8" fillId="3" borderId="11" xfId="5" applyFont="1" applyFill="1" applyBorder="1" applyAlignment="1">
      <alignment horizontal="center" vertical="center" wrapText="1"/>
    </xf>
    <xf numFmtId="165" fontId="8" fillId="0" borderId="11" xfId="5" applyNumberFormat="1" applyFont="1" applyFill="1" applyBorder="1" applyAlignment="1">
      <alignment horizontal="center" vertical="center" wrapText="1"/>
    </xf>
    <xf numFmtId="49" fontId="8" fillId="3" borderId="0" xfId="5" applyNumberFormat="1" applyFont="1" applyFill="1" applyAlignment="1">
      <alignment vertical="center"/>
    </xf>
    <xf numFmtId="0" fontId="8" fillId="3" borderId="0" xfId="5" applyFont="1" applyFill="1" applyAlignment="1">
      <alignment vertical="center"/>
    </xf>
    <xf numFmtId="49" fontId="8" fillId="3" borderId="17" xfId="5" applyNumberFormat="1" applyFont="1" applyFill="1" applyBorder="1" applyAlignment="1">
      <alignment vertical="center" wrapText="1"/>
    </xf>
    <xf numFmtId="165" fontId="8" fillId="3" borderId="11" xfId="5" applyNumberFormat="1" applyFont="1" applyFill="1" applyBorder="1" applyAlignment="1">
      <alignment horizontal="center" vertical="center" wrapText="1"/>
    </xf>
    <xf numFmtId="49" fontId="22" fillId="3" borderId="19" xfId="4" applyNumberFormat="1" applyFont="1" applyFill="1" applyBorder="1" applyAlignment="1" applyProtection="1">
      <alignment vertical="center" wrapText="1"/>
    </xf>
    <xf numFmtId="0" fontId="11" fillId="3" borderId="11" xfId="5" applyFont="1" applyFill="1" applyBorder="1" applyAlignment="1">
      <alignment vertical="center" wrapText="1"/>
    </xf>
    <xf numFmtId="0" fontId="11" fillId="3" borderId="11" xfId="5" applyFont="1" applyFill="1" applyBorder="1" applyAlignment="1">
      <alignment horizontal="center" vertical="center" wrapText="1"/>
    </xf>
    <xf numFmtId="165" fontId="11" fillId="3" borderId="11" xfId="5" applyNumberFormat="1" applyFont="1" applyFill="1" applyBorder="1" applyAlignment="1">
      <alignment horizontal="center" vertical="center" wrapText="1"/>
    </xf>
    <xf numFmtId="0" fontId="11" fillId="3" borderId="0" xfId="5" applyFont="1" applyFill="1" applyBorder="1" applyAlignment="1">
      <alignment horizontal="left" vertical="center" wrapText="1"/>
    </xf>
    <xf numFmtId="49" fontId="5" fillId="3" borderId="0" xfId="5" applyNumberFormat="1" applyFont="1" applyFill="1" applyAlignment="1">
      <alignment vertical="center"/>
    </xf>
    <xf numFmtId="0" fontId="8" fillId="3" borderId="0" xfId="5" applyFont="1" applyFill="1" applyBorder="1" applyAlignment="1">
      <alignment horizontal="left" vertical="center" wrapText="1"/>
    </xf>
    <xf numFmtId="0" fontId="22" fillId="0" borderId="12" xfId="4" applyNumberFormat="1" applyFont="1" applyFill="1" applyBorder="1" applyAlignment="1" applyProtection="1">
      <alignment horizontal="center" vertical="center" wrapText="1"/>
    </xf>
    <xf numFmtId="0" fontId="8" fillId="3" borderId="1" xfId="5"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3" borderId="1" xfId="7" applyFont="1" applyFill="1" applyBorder="1" applyAlignment="1">
      <alignment horizontal="center" vertical="center"/>
    </xf>
    <xf numFmtId="0" fontId="8" fillId="3" borderId="1" xfId="5" applyFont="1" applyFill="1" applyBorder="1" applyAlignment="1">
      <alignment horizontal="center" vertical="center" wrapText="1"/>
    </xf>
    <xf numFmtId="3" fontId="8" fillId="0" borderId="1" xfId="7" applyNumberFormat="1" applyFont="1" applyFill="1" applyBorder="1" applyAlignment="1">
      <alignment horizontal="center" vertical="center"/>
    </xf>
    <xf numFmtId="0" fontId="8" fillId="3" borderId="0" xfId="5" applyFont="1" applyFill="1" applyBorder="1" applyAlignment="1">
      <alignment vertical="center" wrapText="1"/>
    </xf>
    <xf numFmtId="49" fontId="8" fillId="3" borderId="1" xfId="5" applyNumberFormat="1" applyFont="1" applyFill="1" applyBorder="1" applyAlignment="1">
      <alignment vertical="center" wrapText="1"/>
    </xf>
    <xf numFmtId="165" fontId="8" fillId="3" borderId="1" xfId="5" applyNumberFormat="1" applyFont="1" applyFill="1" applyBorder="1" applyAlignment="1">
      <alignment horizontal="center" vertical="center" wrapText="1"/>
    </xf>
    <xf numFmtId="0" fontId="11" fillId="3" borderId="1" xfId="5" applyFont="1" applyFill="1" applyBorder="1" applyAlignment="1">
      <alignment vertical="center" wrapText="1"/>
    </xf>
    <xf numFmtId="0" fontId="11" fillId="3" borderId="1" xfId="5" applyFont="1" applyFill="1" applyBorder="1" applyAlignment="1">
      <alignment horizontal="center" vertical="center" wrapText="1"/>
    </xf>
    <xf numFmtId="165" fontId="11" fillId="3" borderId="1" xfId="5" applyNumberFormat="1" applyFont="1" applyFill="1" applyBorder="1" applyAlignment="1">
      <alignment horizontal="center" vertical="center" wrapText="1"/>
    </xf>
    <xf numFmtId="49" fontId="22" fillId="0" borderId="0" xfId="4" applyNumberFormat="1" applyFont="1" applyFill="1" applyAlignment="1" applyProtection="1">
      <alignment vertical="center"/>
    </xf>
    <xf numFmtId="0" fontId="22" fillId="0" borderId="0" xfId="4" applyNumberFormat="1" applyFont="1" applyFill="1" applyAlignment="1" applyProtection="1">
      <alignment vertical="center"/>
    </xf>
    <xf numFmtId="0" fontId="22" fillId="0" borderId="1" xfId="4" applyNumberFormat="1" applyFont="1" applyFill="1" applyBorder="1" applyAlignment="1" applyProtection="1">
      <alignment horizontal="center" vertical="center" wrapText="1"/>
    </xf>
    <xf numFmtId="165" fontId="22" fillId="0" borderId="1" xfId="4" applyNumberFormat="1" applyFont="1" applyFill="1" applyBorder="1" applyAlignment="1" applyProtection="1">
      <alignment horizontal="center" vertical="center" wrapText="1"/>
    </xf>
    <xf numFmtId="0" fontId="22" fillId="0" borderId="1" xfId="4" applyNumberFormat="1" applyFont="1" applyFill="1" applyBorder="1" applyAlignment="1" applyProtection="1">
      <alignment vertical="center" wrapText="1"/>
    </xf>
    <xf numFmtId="0" fontId="6" fillId="0" borderId="0" xfId="0" applyFont="1" applyFill="1" applyAlignment="1">
      <alignment horizontal="right"/>
    </xf>
    <xf numFmtId="171" fontId="6" fillId="0" borderId="0" xfId="0" applyNumberFormat="1" applyFont="1" applyFill="1"/>
    <xf numFmtId="49" fontId="8" fillId="0" borderId="0" xfId="0" applyNumberFormat="1" applyFont="1" applyFill="1" applyAlignment="1">
      <alignment vertical="center"/>
    </xf>
    <xf numFmtId="0" fontId="8" fillId="0" borderId="0" xfId="0" applyFont="1" applyFill="1" applyAlignment="1">
      <alignment vertical="center"/>
    </xf>
    <xf numFmtId="49" fontId="22" fillId="0" borderId="1" xfId="4" applyNumberFormat="1" applyFont="1" applyFill="1" applyBorder="1" applyAlignment="1" applyProtection="1">
      <alignment vertical="center" wrapText="1"/>
    </xf>
    <xf numFmtId="2" fontId="22" fillId="0" borderId="0" xfId="4" applyNumberFormat="1" applyFont="1" applyFill="1" applyAlignment="1" applyProtection="1">
      <alignment vertical="center"/>
    </xf>
    <xf numFmtId="0" fontId="21" fillId="0" borderId="1" xfId="4" applyNumberFormat="1" applyFont="1" applyFill="1" applyBorder="1" applyAlignment="1" applyProtection="1">
      <alignment vertical="center" wrapText="1"/>
    </xf>
    <xf numFmtId="0" fontId="21" fillId="0" borderId="1" xfId="4" applyNumberFormat="1" applyFont="1" applyFill="1" applyBorder="1" applyAlignment="1" applyProtection="1">
      <alignment horizontal="center" vertical="center" wrapText="1"/>
    </xf>
    <xf numFmtId="165" fontId="21" fillId="0" borderId="1" xfId="4" applyNumberFormat="1" applyFont="1" applyFill="1" applyBorder="1" applyAlignment="1" applyProtection="1">
      <alignment horizontal="center" vertical="center" wrapText="1"/>
    </xf>
    <xf numFmtId="165" fontId="22" fillId="0" borderId="0" xfId="4" applyNumberFormat="1" applyFont="1" applyFill="1" applyAlignment="1" applyProtection="1">
      <alignment vertical="center"/>
    </xf>
    <xf numFmtId="0" fontId="21" fillId="0" borderId="0" xfId="4" applyNumberFormat="1" applyFont="1" applyFill="1" applyAlignment="1" applyProtection="1">
      <alignment horizontal="left" vertical="center" wrapText="1"/>
    </xf>
    <xf numFmtId="0" fontId="21" fillId="0" borderId="0" xfId="4" applyNumberFormat="1" applyFont="1" applyFill="1" applyAlignment="1" applyProtection="1">
      <alignment horizontal="center" vertical="center" wrapText="1"/>
    </xf>
    <xf numFmtId="165" fontId="21" fillId="0" borderId="0" xfId="4" applyNumberFormat="1" applyFont="1" applyFill="1" applyAlignment="1" applyProtection="1">
      <alignment horizontal="center" vertical="center" wrapText="1"/>
    </xf>
    <xf numFmtId="0" fontId="22" fillId="0" borderId="0" xfId="4" applyNumberFormat="1" applyFont="1" applyFill="1" applyAlignment="1" applyProtection="1">
      <alignment vertical="center" wrapText="1"/>
    </xf>
    <xf numFmtId="0" fontId="21" fillId="0" borderId="0" xfId="4" applyNumberFormat="1" applyFont="1" applyFill="1" applyAlignment="1" applyProtection="1">
      <alignment vertical="center" wrapText="1"/>
    </xf>
    <xf numFmtId="0" fontId="46" fillId="0" borderId="0" xfId="4" applyNumberFormat="1" applyFont="1" applyFill="1" applyAlignment="1" applyProtection="1">
      <alignment vertical="center" wrapText="1"/>
    </xf>
    <xf numFmtId="0" fontId="25" fillId="0" borderId="11" xfId="4" applyNumberFormat="1" applyFont="1" applyFill="1" applyBorder="1" applyAlignment="1" applyProtection="1">
      <alignment horizontal="center" vertical="center" wrapText="1"/>
    </xf>
    <xf numFmtId="0" fontId="22" fillId="0" borderId="0" xfId="4" applyNumberFormat="1" applyFont="1" applyFill="1" applyAlignment="1" applyProtection="1"/>
    <xf numFmtId="0" fontId="22" fillId="0" borderId="0" xfId="4" applyNumberFormat="1" applyFont="1" applyFill="1" applyAlignment="1" applyProtection="1">
      <alignment horizontal="left"/>
    </xf>
    <xf numFmtId="49" fontId="25" fillId="3" borderId="0" xfId="4" applyNumberFormat="1" applyFont="1" applyFill="1" applyAlignment="1" applyProtection="1">
      <alignment vertical="center"/>
    </xf>
    <xf numFmtId="0" fontId="25" fillId="3" borderId="0" xfId="4" applyNumberFormat="1" applyFont="1" applyFill="1" applyAlignment="1" applyProtection="1">
      <alignment vertical="center"/>
    </xf>
    <xf numFmtId="0" fontId="25" fillId="0" borderId="1" xfId="4" applyNumberFormat="1" applyFont="1" applyFill="1" applyBorder="1" applyAlignment="1" applyProtection="1">
      <alignment horizontal="center" vertical="center" wrapText="1"/>
    </xf>
    <xf numFmtId="0" fontId="37" fillId="3" borderId="0" xfId="4" applyNumberFormat="1" applyFont="1" applyFill="1" applyAlignment="1" applyProtection="1">
      <alignment vertical="center"/>
    </xf>
    <xf numFmtId="165" fontId="25" fillId="3" borderId="0" xfId="4" applyNumberFormat="1" applyFont="1" applyFill="1" applyAlignment="1" applyProtection="1">
      <alignment vertical="center"/>
    </xf>
    <xf numFmtId="171" fontId="8" fillId="0" borderId="1" xfId="0" applyNumberFormat="1" applyFont="1" applyFill="1" applyBorder="1" applyAlignment="1">
      <alignment horizontal="center" vertical="center" wrapText="1"/>
    </xf>
    <xf numFmtId="49" fontId="25" fillId="0" borderId="0" xfId="4" applyNumberFormat="1" applyFont="1" applyFill="1" applyAlignment="1" applyProtection="1">
      <alignment vertical="center"/>
    </xf>
    <xf numFmtId="0" fontId="25" fillId="0" borderId="1" xfId="4" applyNumberFormat="1" applyFont="1" applyFill="1" applyBorder="1" applyAlignment="1" applyProtection="1">
      <alignment vertical="center" wrapText="1"/>
    </xf>
    <xf numFmtId="49" fontId="25" fillId="0" borderId="1" xfId="4" applyNumberFormat="1" applyFont="1" applyFill="1" applyBorder="1" applyAlignment="1" applyProtection="1">
      <alignment vertical="center" wrapText="1"/>
    </xf>
    <xf numFmtId="0" fontId="8" fillId="0" borderId="11" xfId="3" applyFont="1" applyFill="1" applyBorder="1" applyAlignment="1">
      <alignment horizontal="center" vertical="center" wrapText="1"/>
    </xf>
    <xf numFmtId="49" fontId="22" fillId="3" borderId="0" xfId="4" applyNumberFormat="1" applyFont="1" applyFill="1" applyAlignment="1" applyProtection="1">
      <alignment vertical="center"/>
    </xf>
    <xf numFmtId="0" fontId="22" fillId="3" borderId="0" xfId="4" applyNumberFormat="1" applyFont="1" applyFill="1" applyAlignment="1" applyProtection="1">
      <alignment vertical="center"/>
    </xf>
    <xf numFmtId="0" fontId="22" fillId="3" borderId="12" xfId="4" applyNumberFormat="1" applyFont="1" applyFill="1" applyBorder="1" applyAlignment="1" applyProtection="1">
      <alignment horizontal="center" vertical="center" wrapText="1"/>
    </xf>
    <xf numFmtId="165" fontId="22" fillId="3" borderId="12" xfId="4" applyNumberFormat="1" applyFont="1" applyFill="1" applyBorder="1" applyAlignment="1" applyProtection="1">
      <alignment horizontal="center" vertical="center" wrapText="1"/>
    </xf>
    <xf numFmtId="165" fontId="22" fillId="0" borderId="12" xfId="4" applyNumberFormat="1" applyFont="1" applyFill="1" applyBorder="1" applyAlignment="1" applyProtection="1">
      <alignment horizontal="center" vertical="center" wrapText="1"/>
    </xf>
    <xf numFmtId="0" fontId="21" fillId="3" borderId="12" xfId="4" applyNumberFormat="1" applyFont="1" applyFill="1" applyBorder="1" applyAlignment="1" applyProtection="1">
      <alignment vertical="center" wrapText="1"/>
    </xf>
    <xf numFmtId="0" fontId="21" fillId="3" borderId="12" xfId="4" applyNumberFormat="1" applyFont="1" applyFill="1" applyBorder="1" applyAlignment="1" applyProtection="1">
      <alignment horizontal="center" vertical="center" wrapText="1"/>
    </xf>
    <xf numFmtId="165" fontId="21" fillId="3" borderId="12" xfId="4" applyNumberFormat="1" applyFont="1" applyFill="1" applyBorder="1" applyAlignment="1" applyProtection="1">
      <alignment horizontal="center" vertical="center" wrapText="1"/>
    </xf>
    <xf numFmtId="165" fontId="22" fillId="3" borderId="0" xfId="4" applyNumberFormat="1" applyFont="1" applyFill="1" applyAlignment="1" applyProtection="1">
      <alignment vertical="center"/>
    </xf>
    <xf numFmtId="0" fontId="22" fillId="3" borderId="0" xfId="4" applyNumberFormat="1" applyFont="1" applyFill="1" applyAlignment="1" applyProtection="1">
      <alignment vertical="center" wrapText="1"/>
    </xf>
    <xf numFmtId="0" fontId="21" fillId="3" borderId="0" xfId="4" applyNumberFormat="1" applyFont="1" applyFill="1" applyAlignment="1" applyProtection="1">
      <alignment vertical="center" wrapText="1"/>
    </xf>
    <xf numFmtId="0" fontId="22" fillId="0" borderId="12" xfId="4" applyNumberFormat="1" applyFont="1" applyFill="1" applyBorder="1" applyAlignment="1" applyProtection="1">
      <alignment vertical="center" wrapText="1"/>
    </xf>
    <xf numFmtId="49" fontId="22" fillId="3" borderId="12" xfId="4" applyNumberFormat="1" applyFont="1" applyFill="1" applyBorder="1" applyAlignment="1" applyProtection="1">
      <alignment vertical="center" wrapText="1"/>
    </xf>
    <xf numFmtId="165" fontId="8" fillId="6" borderId="1" xfId="0" applyNumberFormat="1" applyFont="1" applyFill="1" applyBorder="1" applyAlignment="1">
      <alignment horizontal="center" vertical="center" wrapText="1"/>
    </xf>
    <xf numFmtId="49" fontId="5" fillId="3" borderId="0" xfId="5" applyNumberFormat="1" applyFont="1" applyFill="1" applyBorder="1" applyAlignment="1">
      <alignment vertical="center"/>
    </xf>
    <xf numFmtId="0" fontId="5" fillId="3" borderId="0" xfId="5" applyFont="1" applyFill="1" applyBorder="1" applyAlignment="1">
      <alignment vertical="center"/>
    </xf>
    <xf numFmtId="0" fontId="8" fillId="0" borderId="11" xfId="5" applyFont="1" applyFill="1" applyBorder="1" applyAlignment="1">
      <alignment horizontal="center" vertical="center" wrapText="1"/>
    </xf>
    <xf numFmtId="165" fontId="12" fillId="3" borderId="11" xfId="5" applyNumberFormat="1" applyFont="1" applyFill="1" applyBorder="1" applyAlignment="1">
      <alignment horizontal="center" vertical="center" wrapText="1"/>
    </xf>
    <xf numFmtId="165" fontId="12" fillId="0" borderId="11" xfId="5" applyNumberFormat="1" applyFont="1" applyFill="1" applyBorder="1" applyAlignment="1">
      <alignment horizontal="center" vertical="center" wrapText="1"/>
    </xf>
    <xf numFmtId="0" fontId="8" fillId="3" borderId="0" xfId="5" applyFont="1" applyFill="1" applyBorder="1" applyAlignment="1">
      <alignment vertical="center"/>
    </xf>
    <xf numFmtId="165" fontId="11" fillId="0" borderId="11" xfId="5" applyNumberFormat="1" applyFont="1" applyFill="1" applyBorder="1" applyAlignment="1">
      <alignment horizontal="center" vertical="center" wrapText="1"/>
    </xf>
    <xf numFmtId="165" fontId="5" fillId="3" borderId="0" xfId="5" applyNumberFormat="1" applyFont="1" applyFill="1" applyBorder="1" applyAlignment="1">
      <alignment vertical="center"/>
    </xf>
    <xf numFmtId="0" fontId="11" fillId="3" borderId="0" xfId="5" applyFont="1" applyFill="1" applyBorder="1" applyAlignment="1">
      <alignment vertical="center" wrapText="1"/>
    </xf>
    <xf numFmtId="0" fontId="11" fillId="3" borderId="0" xfId="5" applyFont="1" applyFill="1" applyBorder="1" applyAlignment="1">
      <alignment horizontal="center" vertical="center" wrapText="1"/>
    </xf>
    <xf numFmtId="165" fontId="11" fillId="3" borderId="0" xfId="5" applyNumberFormat="1" applyFont="1" applyFill="1" applyBorder="1" applyAlignment="1">
      <alignment horizontal="center" vertical="center" wrapText="1"/>
    </xf>
    <xf numFmtId="0" fontId="17" fillId="3" borderId="0" xfId="5" applyFont="1" applyFill="1" applyBorder="1" applyAlignment="1">
      <alignment vertical="center" wrapText="1"/>
    </xf>
    <xf numFmtId="0" fontId="5" fillId="3" borderId="11" xfId="5" applyFont="1" applyFill="1" applyBorder="1" applyAlignment="1">
      <alignment vertical="center" wrapText="1"/>
    </xf>
    <xf numFmtId="0" fontId="5" fillId="0" borderId="11" xfId="5" applyFont="1" applyFill="1" applyBorder="1" applyAlignment="1">
      <alignment horizontal="center" vertical="center" wrapText="1"/>
    </xf>
    <xf numFmtId="0" fontId="5" fillId="3" borderId="11" xfId="5" applyFont="1" applyFill="1" applyBorder="1" applyAlignment="1">
      <alignment horizontal="center" vertical="center" wrapText="1"/>
    </xf>
    <xf numFmtId="49" fontId="8" fillId="3" borderId="11" xfId="5" applyNumberFormat="1" applyFont="1" applyFill="1" applyBorder="1" applyAlignment="1">
      <alignment vertical="center" wrapText="1"/>
    </xf>
    <xf numFmtId="165" fontId="8" fillId="0" borderId="1" xfId="5" applyNumberFormat="1" applyFont="1" applyFill="1" applyBorder="1" applyAlignment="1">
      <alignment horizontal="center" vertical="center" wrapText="1"/>
    </xf>
    <xf numFmtId="0" fontId="22" fillId="0" borderId="0" xfId="5" applyFont="1"/>
    <xf numFmtId="0" fontId="5" fillId="6" borderId="1" xfId="0" applyFont="1" applyFill="1" applyBorder="1" applyAlignment="1">
      <alignment vertical="center" wrapText="1"/>
    </xf>
    <xf numFmtId="0" fontId="22" fillId="0" borderId="0" xfId="0" applyFont="1" applyAlignment="1">
      <alignment horizontal="left"/>
    </xf>
    <xf numFmtId="0" fontId="22" fillId="0" borderId="0" xfId="0" applyFont="1"/>
    <xf numFmtId="0" fontId="22" fillId="0" borderId="0" xfId="0" applyFont="1" applyBorder="1"/>
    <xf numFmtId="0" fontId="8" fillId="6" borderId="0" xfId="0" applyFont="1" applyFill="1" applyBorder="1" applyAlignment="1">
      <alignment vertical="center" wrapText="1"/>
    </xf>
    <xf numFmtId="49" fontId="5" fillId="6" borderId="0" xfId="0" applyNumberFormat="1" applyFont="1" applyFill="1" applyBorder="1" applyAlignment="1">
      <alignment vertical="center"/>
    </xf>
    <xf numFmtId="0" fontId="8" fillId="6" borderId="1" xfId="0" applyFont="1" applyFill="1" applyBorder="1" applyAlignment="1">
      <alignment horizontal="center" vertical="center" wrapText="1"/>
    </xf>
    <xf numFmtId="49" fontId="5" fillId="6" borderId="0" xfId="0" applyNumberFormat="1" applyFont="1" applyFill="1" applyAlignment="1">
      <alignment vertical="center"/>
    </xf>
    <xf numFmtId="49" fontId="5" fillId="6" borderId="1" xfId="0" applyNumberFormat="1" applyFont="1" applyFill="1" applyBorder="1" applyAlignment="1">
      <alignment vertical="center" wrapText="1"/>
    </xf>
    <xf numFmtId="0" fontId="11" fillId="6" borderId="1" xfId="0" applyFont="1" applyFill="1" applyBorder="1" applyAlignment="1">
      <alignment vertical="center" wrapText="1"/>
    </xf>
    <xf numFmtId="0" fontId="11" fillId="6" borderId="1" xfId="0" applyFont="1" applyFill="1" applyBorder="1" applyAlignment="1">
      <alignment horizontal="center" vertical="center" wrapText="1"/>
    </xf>
    <xf numFmtId="165" fontId="11" fillId="6" borderId="1" xfId="0" applyNumberFormat="1" applyFont="1" applyFill="1" applyBorder="1" applyAlignment="1">
      <alignment horizontal="center" vertical="center" wrapText="1"/>
    </xf>
    <xf numFmtId="0" fontId="32" fillId="6" borderId="0" xfId="20" applyFont="1" applyFill="1" applyAlignment="1">
      <alignment vertical="center" wrapText="1"/>
    </xf>
    <xf numFmtId="0" fontId="32" fillId="6" borderId="0" xfId="20" applyFont="1" applyFill="1" applyAlignment="1">
      <alignment vertical="center"/>
    </xf>
    <xf numFmtId="0" fontId="32" fillId="6" borderId="0" xfId="20" applyFont="1" applyFill="1" applyAlignment="1">
      <alignment horizontal="right" vertical="center"/>
    </xf>
    <xf numFmtId="0" fontId="47" fillId="0" borderId="0" xfId="20"/>
    <xf numFmtId="0" fontId="33" fillId="0" borderId="0" xfId="20" applyFont="1" applyFill="1" applyBorder="1" applyAlignment="1">
      <alignment vertical="top"/>
    </xf>
    <xf numFmtId="0" fontId="5" fillId="6" borderId="0" xfId="20" applyFont="1" applyFill="1" applyAlignment="1">
      <alignment vertical="center" wrapText="1"/>
    </xf>
    <xf numFmtId="0" fontId="15" fillId="0" borderId="0" xfId="20" applyFont="1" applyFill="1" applyBorder="1" applyAlignment="1">
      <alignment vertical="top"/>
    </xf>
    <xf numFmtId="0" fontId="5" fillId="6" borderId="0" xfId="20" applyFont="1" applyFill="1" applyAlignment="1">
      <alignment horizontal="right" vertical="center"/>
    </xf>
    <xf numFmtId="0" fontId="5" fillId="6" borderId="0" xfId="20" applyFont="1" applyFill="1" applyAlignment="1">
      <alignment vertical="center"/>
    </xf>
    <xf numFmtId="0" fontId="34" fillId="6" borderId="0" xfId="20" applyFont="1" applyFill="1" applyAlignment="1">
      <alignment horizontal="right" vertical="center"/>
    </xf>
    <xf numFmtId="0" fontId="15" fillId="6" borderId="0" xfId="20" applyFont="1" applyFill="1" applyAlignment="1">
      <alignment vertical="center"/>
    </xf>
    <xf numFmtId="0" fontId="22" fillId="0" borderId="0" xfId="20" applyFont="1" applyAlignment="1">
      <alignment horizontal="left"/>
    </xf>
    <xf numFmtId="0" fontId="8" fillId="6" borderId="0" xfId="20" applyFont="1" applyFill="1" applyBorder="1" applyAlignment="1">
      <alignment vertical="center" wrapText="1"/>
    </xf>
    <xf numFmtId="0" fontId="8" fillId="6" borderId="0" xfId="20" applyFont="1" applyFill="1" applyBorder="1" applyAlignment="1">
      <alignment vertical="center"/>
    </xf>
    <xf numFmtId="0" fontId="22" fillId="0" borderId="1" xfId="20" applyFont="1" applyBorder="1" applyAlignment="1">
      <alignment horizontal="left" vertical="center" wrapText="1"/>
    </xf>
    <xf numFmtId="0" fontId="8" fillId="0" borderId="1" xfId="20" applyFont="1" applyFill="1" applyBorder="1" applyAlignment="1">
      <alignment horizontal="center" vertical="center" wrapText="1"/>
    </xf>
    <xf numFmtId="0" fontId="11" fillId="0" borderId="0" xfId="20" applyFont="1" applyFill="1" applyBorder="1" applyAlignment="1">
      <alignment horizontal="left" vertical="center" wrapText="1"/>
    </xf>
    <xf numFmtId="0" fontId="8" fillId="0" borderId="0" xfId="20" applyFont="1" applyFill="1" applyBorder="1" applyAlignment="1">
      <alignment horizontal="left" vertical="center" wrapText="1"/>
    </xf>
    <xf numFmtId="0" fontId="8" fillId="6" borderId="1" xfId="20" applyFont="1" applyFill="1" applyBorder="1" applyAlignment="1">
      <alignment horizontal="center" vertical="center" wrapText="1"/>
    </xf>
    <xf numFmtId="49" fontId="5" fillId="6" borderId="1" xfId="20" applyNumberFormat="1" applyFont="1" applyFill="1" applyBorder="1" applyAlignment="1">
      <alignment vertical="center" wrapText="1"/>
    </xf>
    <xf numFmtId="165" fontId="8" fillId="0" borderId="1" xfId="20" applyNumberFormat="1" applyFont="1" applyFill="1" applyBorder="1" applyAlignment="1">
      <alignment horizontal="center" vertical="center" wrapText="1"/>
    </xf>
    <xf numFmtId="0" fontId="11" fillId="6" borderId="1" xfId="20" applyFont="1" applyFill="1" applyBorder="1" applyAlignment="1">
      <alignment vertical="center" wrapText="1"/>
    </xf>
    <xf numFmtId="0" fontId="11" fillId="6" borderId="1" xfId="20" applyFont="1" applyFill="1" applyBorder="1" applyAlignment="1">
      <alignment horizontal="center" vertical="center" wrapText="1"/>
    </xf>
    <xf numFmtId="165" fontId="11" fillId="6" borderId="1" xfId="20" applyNumberFormat="1" applyFont="1" applyFill="1" applyBorder="1" applyAlignment="1">
      <alignment horizontal="center" vertical="center" wrapText="1"/>
    </xf>
    <xf numFmtId="0" fontId="22" fillId="0" borderId="0" xfId="20" applyFont="1"/>
    <xf numFmtId="0" fontId="5" fillId="6" borderId="6" xfId="20" applyFont="1" applyFill="1" applyBorder="1" applyAlignment="1">
      <alignment horizontal="left" vertical="center" wrapText="1"/>
    </xf>
    <xf numFmtId="0" fontId="8" fillId="3" borderId="11" xfId="20" applyFont="1" applyFill="1" applyBorder="1" applyAlignment="1">
      <alignment horizontal="center" vertical="center" wrapText="1"/>
    </xf>
    <xf numFmtId="0" fontId="8" fillId="3" borderId="11" xfId="20" applyFont="1" applyFill="1" applyBorder="1" applyAlignment="1">
      <alignment horizontal="center" vertical="center"/>
    </xf>
    <xf numFmtId="0" fontId="8" fillId="0" borderId="11" xfId="20" applyFont="1" applyFill="1" applyBorder="1" applyAlignment="1">
      <alignment horizontal="center" vertical="center" wrapText="1"/>
    </xf>
    <xf numFmtId="49" fontId="8" fillId="6" borderId="8" xfId="20" applyNumberFormat="1" applyFont="1" applyFill="1" applyBorder="1" applyAlignment="1">
      <alignment vertical="center" wrapText="1"/>
    </xf>
    <xf numFmtId="165" fontId="8" fillId="6" borderId="1" xfId="20" applyNumberFormat="1" applyFont="1" applyFill="1" applyBorder="1" applyAlignment="1">
      <alignment horizontal="center" vertical="center" wrapText="1"/>
    </xf>
    <xf numFmtId="0" fontId="11" fillId="6" borderId="0" xfId="20" applyFont="1" applyFill="1" applyBorder="1" applyAlignment="1">
      <alignment vertical="center" wrapText="1"/>
    </xf>
    <xf numFmtId="0" fontId="11" fillId="6" borderId="0" xfId="20" applyFont="1" applyFill="1" applyBorder="1" applyAlignment="1">
      <alignment horizontal="center" vertical="center" wrapText="1"/>
    </xf>
    <xf numFmtId="165" fontId="11" fillId="6" borderId="0" xfId="20" applyNumberFormat="1" applyFont="1" applyFill="1" applyBorder="1" applyAlignment="1">
      <alignment horizontal="center" vertical="center" wrapText="1"/>
    </xf>
    <xf numFmtId="49" fontId="8" fillId="6" borderId="1" xfId="20" applyNumberFormat="1" applyFont="1" applyFill="1" applyBorder="1" applyAlignment="1">
      <alignment vertical="center" wrapText="1"/>
    </xf>
    <xf numFmtId="0" fontId="32" fillId="0" borderId="0" xfId="20" applyFont="1" applyFill="1" applyAlignment="1">
      <alignment vertical="center" wrapText="1"/>
    </xf>
    <xf numFmtId="0" fontId="32" fillId="0" borderId="0" xfId="20" applyFont="1" applyFill="1" applyAlignment="1">
      <alignment vertical="center"/>
    </xf>
    <xf numFmtId="0" fontId="32" fillId="0" borderId="0" xfId="20" applyFont="1" applyFill="1" applyAlignment="1">
      <alignment horizontal="right" vertical="center"/>
    </xf>
    <xf numFmtId="0" fontId="47" fillId="0" borderId="0" xfId="20" applyFill="1"/>
    <xf numFmtId="0" fontId="5" fillId="0" borderId="0" xfId="20" applyFont="1" applyFill="1" applyAlignment="1">
      <alignment vertical="center" wrapText="1"/>
    </xf>
    <xf numFmtId="0" fontId="5" fillId="0" borderId="0" xfId="20" applyFont="1" applyFill="1" applyAlignment="1">
      <alignment horizontal="right" vertical="center"/>
    </xf>
    <xf numFmtId="0" fontId="5" fillId="0" borderId="0" xfId="20" applyFont="1" applyFill="1" applyAlignment="1">
      <alignment vertical="center"/>
    </xf>
    <xf numFmtId="0" fontId="34" fillId="0" borderId="0" xfId="20" applyFont="1" applyFill="1" applyAlignment="1">
      <alignment horizontal="right" vertical="center"/>
    </xf>
    <xf numFmtId="0" fontId="15" fillId="0" borderId="0" xfId="20" applyFont="1" applyFill="1" applyAlignment="1">
      <alignment vertical="center"/>
    </xf>
    <xf numFmtId="0" fontId="22" fillId="0" borderId="0" xfId="20" applyFont="1" applyFill="1" applyAlignment="1">
      <alignment horizontal="left"/>
    </xf>
    <xf numFmtId="0" fontId="8" fillId="0" borderId="0" xfId="20" applyFont="1" applyFill="1" applyBorder="1" applyAlignment="1">
      <alignment vertical="center" wrapText="1"/>
    </xf>
    <xf numFmtId="0" fontId="8" fillId="0" borderId="0" xfId="20" applyFont="1" applyFill="1" applyBorder="1" applyAlignment="1">
      <alignment vertical="center"/>
    </xf>
    <xf numFmtId="0" fontId="22" fillId="0" borderId="1" xfId="20" applyFont="1" applyFill="1" applyBorder="1" applyAlignment="1">
      <alignment horizontal="left" vertical="center" wrapText="1"/>
    </xf>
    <xf numFmtId="49" fontId="5" fillId="0" borderId="1" xfId="20" applyNumberFormat="1" applyFont="1" applyFill="1" applyBorder="1" applyAlignment="1">
      <alignment vertical="center" wrapText="1"/>
    </xf>
    <xf numFmtId="0" fontId="11" fillId="0" borderId="1" xfId="20" applyFont="1" applyFill="1" applyBorder="1" applyAlignment="1">
      <alignment vertical="center" wrapText="1"/>
    </xf>
    <xf numFmtId="0" fontId="11" fillId="0" borderId="1" xfId="20" applyFont="1" applyFill="1" applyBorder="1" applyAlignment="1">
      <alignment horizontal="center" vertical="center" wrapText="1"/>
    </xf>
    <xf numFmtId="165" fontId="11" fillId="0" borderId="1" xfId="20" applyNumberFormat="1" applyFont="1" applyFill="1" applyBorder="1" applyAlignment="1">
      <alignment horizontal="center" vertical="center" wrapText="1"/>
    </xf>
    <xf numFmtId="0" fontId="22" fillId="0" borderId="0" xfId="20" applyFont="1" applyFill="1"/>
    <xf numFmtId="0" fontId="22" fillId="0" borderId="0" xfId="5" applyFont="1" applyFill="1" applyAlignment="1">
      <alignment horizontal="left"/>
    </xf>
    <xf numFmtId="0" fontId="22" fillId="0" borderId="0" xfId="5" applyFont="1" applyFill="1"/>
    <xf numFmtId="0" fontId="5" fillId="0" borderId="6" xfId="20" applyFont="1" applyFill="1" applyBorder="1" applyAlignment="1">
      <alignment horizontal="left" vertical="center" wrapText="1"/>
    </xf>
    <xf numFmtId="0" fontId="8" fillId="0" borderId="11" xfId="20" applyFont="1" applyFill="1" applyBorder="1" applyAlignment="1">
      <alignment horizontal="center" vertical="center"/>
    </xf>
    <xf numFmtId="0" fontId="5" fillId="0" borderId="9" xfId="20" applyFont="1" applyFill="1" applyBorder="1" applyAlignment="1">
      <alignment horizontal="center" vertical="center" wrapText="1"/>
    </xf>
    <xf numFmtId="49" fontId="8" fillId="0" borderId="8" xfId="20" applyNumberFormat="1" applyFont="1" applyFill="1" applyBorder="1" applyAlignment="1">
      <alignment vertical="center" wrapText="1"/>
    </xf>
    <xf numFmtId="0" fontId="11" fillId="0" borderId="0" xfId="20" applyFont="1" applyFill="1" applyBorder="1" applyAlignment="1">
      <alignment vertical="center" wrapText="1"/>
    </xf>
    <xf numFmtId="0" fontId="11" fillId="0" borderId="0" xfId="20" applyFont="1" applyFill="1" applyBorder="1" applyAlignment="1">
      <alignment horizontal="center" vertical="center" wrapText="1"/>
    </xf>
    <xf numFmtId="165" fontId="11" fillId="0" borderId="0" xfId="20" applyNumberFormat="1" applyFont="1" applyFill="1" applyBorder="1" applyAlignment="1">
      <alignment horizontal="center" vertical="center" wrapText="1"/>
    </xf>
    <xf numFmtId="0" fontId="11" fillId="0" borderId="23" xfId="20" applyFont="1" applyFill="1" applyBorder="1" applyAlignment="1">
      <alignment horizontal="left" vertical="center" wrapText="1"/>
    </xf>
    <xf numFmtId="0" fontId="8" fillId="0" borderId="1" xfId="20" applyFont="1" applyFill="1" applyBorder="1" applyAlignment="1">
      <alignment horizontal="left" vertical="center" wrapText="1"/>
    </xf>
    <xf numFmtId="49" fontId="8" fillId="0" borderId="1" xfId="20" applyNumberFormat="1" applyFont="1" applyFill="1" applyBorder="1" applyAlignment="1">
      <alignment vertical="center" wrapText="1"/>
    </xf>
    <xf numFmtId="0" fontId="5" fillId="2" borderId="0" xfId="21" applyFont="1" applyFill="1" applyAlignment="1">
      <alignment vertical="center" wrapText="1"/>
    </xf>
    <xf numFmtId="0" fontId="5" fillId="2" borderId="0" xfId="21" applyFont="1" applyFill="1" applyAlignment="1">
      <alignment vertical="center"/>
    </xf>
    <xf numFmtId="49" fontId="5" fillId="2" borderId="0" xfId="21" applyNumberFormat="1" applyFont="1" applyFill="1" applyAlignment="1">
      <alignment vertical="center"/>
    </xf>
    <xf numFmtId="0" fontId="15" fillId="2" borderId="0" xfId="21" applyFont="1" applyFill="1" applyAlignment="1">
      <alignment vertical="center"/>
    </xf>
    <xf numFmtId="0" fontId="8" fillId="2" borderId="0" xfId="21" applyFont="1" applyFill="1" applyAlignment="1">
      <alignment vertical="center"/>
    </xf>
    <xf numFmtId="49" fontId="8" fillId="2" borderId="0" xfId="21" applyNumberFormat="1" applyFont="1" applyFill="1" applyAlignment="1">
      <alignment vertical="center"/>
    </xf>
    <xf numFmtId="0" fontId="8" fillId="2" borderId="0" xfId="21" applyFont="1" applyFill="1" applyBorder="1" applyAlignment="1">
      <alignment vertical="center" wrapText="1"/>
    </xf>
    <xf numFmtId="0" fontId="8" fillId="2" borderId="0" xfId="21" applyFont="1" applyFill="1" applyBorder="1" applyAlignment="1">
      <alignment vertical="center"/>
    </xf>
    <xf numFmtId="0" fontId="5" fillId="2" borderId="0" xfId="21" applyFont="1" applyFill="1" applyBorder="1" applyAlignment="1">
      <alignment vertical="center"/>
    </xf>
    <xf numFmtId="0" fontId="11" fillId="2" borderId="0" xfId="21" applyFont="1" applyFill="1" applyBorder="1" applyAlignment="1">
      <alignment vertical="center" wrapText="1"/>
    </xf>
    <xf numFmtId="0" fontId="6" fillId="0" borderId="0" xfId="21" applyFont="1"/>
    <xf numFmtId="49" fontId="15" fillId="2" borderId="0" xfId="21" applyNumberFormat="1" applyFont="1" applyFill="1" applyAlignment="1">
      <alignment vertical="center"/>
    </xf>
    <xf numFmtId="0" fontId="6" fillId="0" borderId="1" xfId="21" applyFont="1" applyBorder="1" applyAlignment="1">
      <alignment horizontal="left" vertical="center" wrapText="1"/>
    </xf>
    <xf numFmtId="0" fontId="8" fillId="3" borderId="11" xfId="21" applyFont="1" applyFill="1" applyBorder="1" applyAlignment="1">
      <alignment horizontal="center" vertical="center" wrapText="1"/>
    </xf>
    <xf numFmtId="0" fontId="8" fillId="0" borderId="11" xfId="21" applyFont="1" applyFill="1" applyBorder="1" applyAlignment="1">
      <alignment horizontal="center" vertical="center" wrapText="1"/>
    </xf>
    <xf numFmtId="0" fontId="11" fillId="0" borderId="0" xfId="21" applyFont="1" applyFill="1" applyBorder="1" applyAlignment="1">
      <alignment horizontal="left" vertical="center" wrapText="1"/>
    </xf>
    <xf numFmtId="0" fontId="8" fillId="2" borderId="3" xfId="21" applyFont="1" applyFill="1" applyBorder="1" applyAlignment="1">
      <alignment vertical="center" wrapText="1"/>
    </xf>
    <xf numFmtId="0" fontId="8" fillId="2" borderId="1" xfId="21" applyFont="1" applyFill="1" applyBorder="1" applyAlignment="1">
      <alignment horizontal="center" vertical="center" wrapText="1"/>
    </xf>
    <xf numFmtId="0" fontId="8" fillId="2" borderId="26" xfId="21" applyFont="1" applyFill="1" applyBorder="1" applyAlignment="1">
      <alignment vertical="center" wrapText="1"/>
    </xf>
    <xf numFmtId="49" fontId="5" fillId="2" borderId="8" xfId="21" applyNumberFormat="1" applyFont="1" applyFill="1" applyBorder="1" applyAlignment="1">
      <alignment vertical="center" wrapText="1"/>
    </xf>
    <xf numFmtId="165" fontId="8" fillId="0" borderId="1" xfId="21" applyNumberFormat="1" applyFont="1" applyFill="1" applyBorder="1" applyAlignment="1">
      <alignment horizontal="center" vertical="center" wrapText="1"/>
    </xf>
    <xf numFmtId="0" fontId="11" fillId="2" borderId="1" xfId="21" applyFont="1" applyFill="1" applyBorder="1" applyAlignment="1">
      <alignment vertical="center" wrapText="1"/>
    </xf>
    <xf numFmtId="0" fontId="11" fillId="2" borderId="1" xfId="21" applyFont="1" applyFill="1" applyBorder="1" applyAlignment="1">
      <alignment horizontal="center" vertical="center" wrapText="1"/>
    </xf>
    <xf numFmtId="165" fontId="11" fillId="2" borderId="1" xfId="21" applyNumberFormat="1" applyFont="1" applyFill="1" applyBorder="1" applyAlignment="1">
      <alignment horizontal="center" vertical="center" wrapText="1"/>
    </xf>
    <xf numFmtId="3" fontId="5" fillId="2" borderId="0" xfId="21" applyNumberFormat="1" applyFont="1" applyFill="1" applyAlignment="1">
      <alignment vertical="center"/>
    </xf>
    <xf numFmtId="0" fontId="8" fillId="3" borderId="11" xfId="21" applyFont="1" applyFill="1" applyBorder="1" applyAlignment="1">
      <alignment horizontal="center" vertical="center"/>
    </xf>
    <xf numFmtId="165" fontId="8" fillId="2" borderId="1" xfId="21" applyNumberFormat="1" applyFont="1" applyFill="1" applyBorder="1" applyAlignment="1">
      <alignment horizontal="center" vertical="center" wrapText="1"/>
    </xf>
    <xf numFmtId="165" fontId="5" fillId="2" borderId="0" xfId="21" applyNumberFormat="1" applyFont="1" applyFill="1" applyBorder="1" applyAlignment="1">
      <alignment vertical="center"/>
    </xf>
    <xf numFmtId="0" fontId="11" fillId="2" borderId="0" xfId="21" applyFont="1" applyFill="1" applyBorder="1" applyAlignment="1">
      <alignment horizontal="center" vertical="center" wrapText="1"/>
    </xf>
    <xf numFmtId="165" fontId="11" fillId="2" borderId="0" xfId="21" applyNumberFormat="1" applyFont="1" applyFill="1" applyBorder="1" applyAlignment="1">
      <alignment horizontal="center" vertical="center" wrapText="1"/>
    </xf>
    <xf numFmtId="0" fontId="8" fillId="2" borderId="6" xfId="21" applyFont="1" applyFill="1" applyBorder="1" applyAlignment="1">
      <alignment horizontal="left" vertical="center" wrapText="1"/>
    </xf>
    <xf numFmtId="49" fontId="8" fillId="2" borderId="1" xfId="21" applyNumberFormat="1" applyFont="1" applyFill="1" applyBorder="1" applyAlignment="1">
      <alignment vertical="center" wrapText="1"/>
    </xf>
    <xf numFmtId="0" fontId="21" fillId="0" borderId="0" xfId="20" applyFont="1" applyFill="1" applyAlignment="1">
      <alignment horizontal="center"/>
    </xf>
    <xf numFmtId="0" fontId="22" fillId="0" borderId="0" xfId="5" applyFont="1" applyAlignment="1">
      <alignment horizontal="center"/>
    </xf>
    <xf numFmtId="0" fontId="22" fillId="0" borderId="0" xfId="5" applyFont="1" applyAlignment="1">
      <alignment vertical="center"/>
    </xf>
    <xf numFmtId="0" fontId="11" fillId="0" borderId="0" xfId="5" applyFont="1" applyFill="1" applyBorder="1" applyAlignment="1">
      <alignment horizontal="left" vertical="center"/>
    </xf>
    <xf numFmtId="0" fontId="22" fillId="0" borderId="0" xfId="5" applyFont="1" applyFill="1" applyAlignment="1">
      <alignment horizontal="left" vertical="center" wrapText="1"/>
    </xf>
    <xf numFmtId="0" fontId="8" fillId="6" borderId="3" xfId="20" applyFont="1" applyFill="1" applyBorder="1" applyAlignment="1">
      <alignment vertical="center" wrapText="1"/>
    </xf>
    <xf numFmtId="0" fontId="8" fillId="6" borderId="26" xfId="20" applyFont="1" applyFill="1" applyBorder="1" applyAlignment="1">
      <alignment vertical="center" wrapText="1"/>
    </xf>
    <xf numFmtId="49" fontId="5" fillId="6" borderId="8" xfId="20" applyNumberFormat="1" applyFont="1" applyFill="1" applyBorder="1" applyAlignment="1">
      <alignment vertical="center" wrapText="1"/>
    </xf>
    <xf numFmtId="0" fontId="8" fillId="6" borderId="6" xfId="20" applyFont="1" applyFill="1" applyBorder="1" applyAlignment="1">
      <alignment horizontal="left" vertical="center" wrapText="1"/>
    </xf>
    <xf numFmtId="0" fontId="47" fillId="0" borderId="1" xfId="20" applyBorder="1"/>
    <xf numFmtId="0" fontId="48" fillId="3" borderId="0" xfId="4" applyNumberFormat="1" applyFont="1" applyFill="1" applyAlignment="1" applyProtection="1">
      <alignment vertical="center" wrapText="1"/>
    </xf>
    <xf numFmtId="0" fontId="48" fillId="3" borderId="0" xfId="4" applyNumberFormat="1" applyFont="1" applyFill="1" applyAlignment="1" applyProtection="1">
      <alignment vertical="center"/>
    </xf>
    <xf numFmtId="0" fontId="48" fillId="3" borderId="0" xfId="4" applyNumberFormat="1" applyFont="1" applyFill="1" applyAlignment="1" applyProtection="1">
      <alignment horizontal="right" vertical="center"/>
    </xf>
    <xf numFmtId="0" fontId="49" fillId="0" borderId="0" xfId="4" applyNumberFormat="1" applyFont="1" applyFill="1" applyAlignment="1" applyProtection="1">
      <alignment vertical="top"/>
    </xf>
    <xf numFmtId="0" fontId="25" fillId="3" borderId="0" xfId="4" applyNumberFormat="1" applyFont="1" applyFill="1" applyAlignment="1" applyProtection="1">
      <alignment vertical="center" wrapText="1"/>
    </xf>
    <xf numFmtId="0" fontId="37" fillId="0" borderId="0" xfId="4" applyNumberFormat="1" applyFont="1" applyFill="1" applyAlignment="1" applyProtection="1">
      <alignment vertical="top"/>
    </xf>
    <xf numFmtId="0" fontId="25" fillId="3" borderId="0" xfId="4" applyNumberFormat="1" applyFont="1" applyFill="1" applyAlignment="1" applyProtection="1">
      <alignment horizontal="right" vertical="center"/>
    </xf>
    <xf numFmtId="0" fontId="50" fillId="3" borderId="0" xfId="4" applyNumberFormat="1" applyFont="1" applyFill="1" applyAlignment="1" applyProtection="1">
      <alignment horizontal="right" vertical="center"/>
    </xf>
    <xf numFmtId="0" fontId="21" fillId="0" borderId="0" xfId="4" applyNumberFormat="1" applyFont="1" applyFill="1" applyAlignment="1" applyProtection="1">
      <alignment horizontal="left" vertical="center"/>
    </xf>
    <xf numFmtId="0" fontId="22" fillId="0" borderId="0" xfId="4" applyNumberFormat="1" applyFont="1" applyFill="1" applyAlignment="1" applyProtection="1">
      <alignment horizontal="left" vertical="center"/>
    </xf>
    <xf numFmtId="0" fontId="22" fillId="0" borderId="12" xfId="4" applyNumberFormat="1" applyFont="1" applyFill="1" applyBorder="1" applyAlignment="1" applyProtection="1">
      <alignment horizontal="left" wrapText="1"/>
    </xf>
    <xf numFmtId="0" fontId="21" fillId="0" borderId="12" xfId="4" applyNumberFormat="1" applyFont="1" applyFill="1" applyBorder="1" applyAlignment="1" applyProtection="1">
      <alignment horizontal="left" vertical="center" wrapText="1"/>
    </xf>
    <xf numFmtId="0" fontId="21" fillId="0" borderId="0" xfId="4" applyNumberFormat="1" applyFont="1" applyFill="1" applyAlignment="1" applyProtection="1"/>
    <xf numFmtId="0" fontId="25" fillId="0" borderId="28" xfId="4" applyNumberFormat="1" applyFont="1" applyFill="1" applyBorder="1" applyAlignment="1" applyProtection="1">
      <alignment horizontal="left" vertical="center" wrapText="1"/>
    </xf>
    <xf numFmtId="0" fontId="25" fillId="0" borderId="0" xfId="4" applyNumberFormat="1" applyFont="1" applyFill="1" applyAlignment="1" applyProtection="1">
      <alignment vertical="center"/>
    </xf>
    <xf numFmtId="0" fontId="21" fillId="0" borderId="0" xfId="5" applyFont="1" applyAlignment="1">
      <alignment horizontal="left" vertical="center"/>
    </xf>
    <xf numFmtId="0" fontId="8" fillId="3" borderId="11" xfId="5" applyFont="1" applyFill="1" applyBorder="1" applyAlignment="1">
      <alignment horizontal="center" vertical="center"/>
    </xf>
    <xf numFmtId="0" fontId="11" fillId="0" borderId="0" xfId="5" applyFont="1" applyFill="1" applyBorder="1" applyAlignment="1">
      <alignment horizontal="left" vertical="center" wrapText="1"/>
    </xf>
    <xf numFmtId="0" fontId="8" fillId="3" borderId="1" xfId="5" applyFont="1" applyFill="1" applyBorder="1" applyAlignment="1">
      <alignment horizontal="left" vertical="center" wrapText="1" indent="3"/>
    </xf>
    <xf numFmtId="0" fontId="11" fillId="3" borderId="23" xfId="5" applyFont="1" applyFill="1" applyBorder="1" applyAlignment="1">
      <alignment vertical="center" wrapText="1"/>
    </xf>
    <xf numFmtId="0" fontId="8" fillId="3" borderId="23" xfId="5" applyFont="1" applyFill="1" applyBorder="1" applyAlignment="1">
      <alignment vertical="center"/>
    </xf>
    <xf numFmtId="0" fontId="8" fillId="3" borderId="0" xfId="5" applyFont="1" applyFill="1" applyBorder="1" applyAlignment="1">
      <alignment horizontal="center" vertical="center" wrapText="1"/>
    </xf>
    <xf numFmtId="0" fontId="5" fillId="0" borderId="1" xfId="1" applyFont="1" applyFill="1" applyBorder="1" applyAlignment="1">
      <alignment horizontal="center" vertical="center" wrapText="1"/>
    </xf>
    <xf numFmtId="0" fontId="22" fillId="0" borderId="1" xfId="4" applyNumberFormat="1" applyFont="1" applyFill="1" applyBorder="1" applyAlignment="1" applyProtection="1">
      <alignment horizontal="center" vertical="center" wrapText="1"/>
    </xf>
    <xf numFmtId="0" fontId="5" fillId="0" borderId="0" xfId="1" applyFont="1" applyFill="1" applyAlignment="1">
      <alignment horizontal="right" vertical="center"/>
    </xf>
    <xf numFmtId="0" fontId="5" fillId="0" borderId="1" xfId="0" applyFont="1" applyFill="1" applyBorder="1" applyAlignment="1">
      <alignment horizontal="left" vertical="center" wrapText="1"/>
    </xf>
    <xf numFmtId="0" fontId="21" fillId="0" borderId="0" xfId="4" applyNumberFormat="1" applyFont="1" applyFill="1" applyAlignment="1" applyProtection="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1" fillId="0" borderId="1" xfId="17" applyFont="1" applyFill="1" applyBorder="1" applyAlignment="1">
      <alignment horizontal="center" vertical="center" wrapText="1"/>
    </xf>
    <xf numFmtId="0" fontId="8" fillId="0" borderId="2" xfId="17" applyFont="1" applyFill="1" applyBorder="1" applyAlignment="1">
      <alignment horizontal="center" vertical="center" wrapText="1"/>
    </xf>
    <xf numFmtId="0" fontId="8" fillId="0" borderId="1" xfId="17" applyFont="1" applyFill="1" applyBorder="1" applyAlignment="1">
      <alignment horizontal="center" vertical="center" wrapText="1"/>
    </xf>
    <xf numFmtId="0" fontId="16" fillId="0" borderId="0" xfId="17" applyFont="1" applyFill="1" applyBorder="1" applyAlignment="1">
      <alignment horizontal="left" vertical="center" wrapText="1"/>
    </xf>
    <xf numFmtId="0" fontId="22" fillId="0" borderId="12" xfId="4" applyNumberFormat="1" applyFont="1" applyFill="1" applyBorder="1" applyAlignment="1" applyProtection="1">
      <alignment horizontal="center" vertical="center" wrapText="1"/>
    </xf>
    <xf numFmtId="0" fontId="22" fillId="0" borderId="0" xfId="4" applyNumberFormat="1" applyFont="1" applyFill="1" applyAlignment="1" applyProtection="1">
      <alignment horizontal="left"/>
    </xf>
    <xf numFmtId="0" fontId="8" fillId="0" borderId="1" xfId="5" applyFont="1" applyFill="1" applyBorder="1" applyAlignment="1">
      <alignment horizontal="center" vertical="center" wrapText="1"/>
    </xf>
    <xf numFmtId="49" fontId="22" fillId="0" borderId="19" xfId="4" applyNumberFormat="1" applyFont="1" applyFill="1" applyBorder="1" applyAlignment="1" applyProtection="1">
      <alignment vertical="center" wrapText="1"/>
    </xf>
    <xf numFmtId="0" fontId="21" fillId="0" borderId="12" xfId="4" applyNumberFormat="1" applyFont="1" applyFill="1" applyBorder="1" applyAlignment="1" applyProtection="1">
      <alignment vertical="center" wrapText="1"/>
    </xf>
    <xf numFmtId="0" fontId="21" fillId="0" borderId="12" xfId="4" applyNumberFormat="1" applyFont="1" applyFill="1" applyBorder="1" applyAlignment="1" applyProtection="1">
      <alignment horizontal="center" vertical="center" wrapText="1"/>
    </xf>
    <xf numFmtId="165" fontId="21" fillId="0" borderId="12" xfId="4" applyNumberFormat="1" applyFont="1" applyFill="1" applyBorder="1" applyAlignment="1" applyProtection="1">
      <alignment horizontal="center" vertical="center" wrapText="1"/>
    </xf>
    <xf numFmtId="0" fontId="4" fillId="0" borderId="0" xfId="1" applyNumberFormat="1" applyFill="1"/>
    <xf numFmtId="49" fontId="22" fillId="0" borderId="12" xfId="4" applyNumberFormat="1" applyFont="1" applyFill="1" applyBorder="1" applyAlignment="1" applyProtection="1">
      <alignment vertical="center" wrapText="1"/>
    </xf>
    <xf numFmtId="0" fontId="8" fillId="0" borderId="15" xfId="5" applyFont="1" applyFill="1" applyBorder="1" applyAlignment="1">
      <alignment horizontal="center" vertical="center" wrapText="1"/>
    </xf>
    <xf numFmtId="0" fontId="8" fillId="0" borderId="0" xfId="0" applyFont="1" applyFill="1"/>
    <xf numFmtId="0" fontId="8" fillId="0" borderId="6" xfId="0" applyFont="1" applyFill="1" applyBorder="1" applyAlignment="1">
      <alignment horizontal="left" vertical="center" wrapText="1"/>
    </xf>
    <xf numFmtId="49" fontId="5" fillId="0" borderId="0" xfId="5" applyNumberFormat="1" applyFont="1" applyFill="1" applyBorder="1" applyAlignment="1">
      <alignment vertical="center"/>
    </xf>
    <xf numFmtId="0" fontId="5" fillId="0" borderId="0" xfId="5" applyFont="1" applyFill="1" applyBorder="1" applyAlignment="1">
      <alignment vertical="center"/>
    </xf>
    <xf numFmtId="0" fontId="5" fillId="0" borderId="0" xfId="5" applyFont="1" applyFill="1" applyAlignment="1">
      <alignment vertical="center"/>
    </xf>
    <xf numFmtId="49" fontId="5" fillId="0" borderId="0" xfId="5" applyNumberFormat="1" applyFont="1" applyFill="1" applyAlignment="1">
      <alignment vertical="center"/>
    </xf>
    <xf numFmtId="49" fontId="5" fillId="0" borderId="1" xfId="5" applyNumberFormat="1" applyFont="1" applyFill="1" applyBorder="1" applyAlignment="1">
      <alignment vertical="center" wrapText="1"/>
    </xf>
    <xf numFmtId="49" fontId="8" fillId="0" borderId="1" xfId="5" applyNumberFormat="1" applyFont="1" applyFill="1" applyBorder="1" applyAlignment="1">
      <alignment vertical="center" wrapText="1"/>
    </xf>
    <xf numFmtId="0" fontId="11" fillId="0" borderId="1" xfId="5" applyFont="1" applyFill="1" applyBorder="1" applyAlignment="1">
      <alignment vertical="center" wrapText="1"/>
    </xf>
    <xf numFmtId="0" fontId="11" fillId="0" borderId="1" xfId="5" applyFont="1" applyFill="1" applyBorder="1" applyAlignment="1">
      <alignment horizontal="center" vertical="center" wrapText="1"/>
    </xf>
    <xf numFmtId="165" fontId="11" fillId="0" borderId="1" xfId="5" applyNumberFormat="1" applyFont="1" applyFill="1" applyBorder="1" applyAlignment="1">
      <alignment horizontal="center" vertical="center" wrapText="1"/>
    </xf>
    <xf numFmtId="165" fontId="5" fillId="0" borderId="0" xfId="5" applyNumberFormat="1" applyFont="1" applyFill="1" applyBorder="1" applyAlignment="1">
      <alignment vertical="center"/>
    </xf>
    <xf numFmtId="0" fontId="11" fillId="0" borderId="0" xfId="5" applyFont="1" applyFill="1" applyBorder="1" applyAlignment="1">
      <alignment vertical="center" wrapText="1"/>
    </xf>
    <xf numFmtId="0" fontId="11" fillId="0" borderId="0" xfId="5" applyFont="1" applyFill="1" applyBorder="1" applyAlignment="1">
      <alignment horizontal="center" vertical="center" wrapText="1"/>
    </xf>
    <xf numFmtId="165" fontId="11" fillId="0" borderId="0" xfId="5" applyNumberFormat="1" applyFont="1" applyFill="1" applyBorder="1" applyAlignment="1">
      <alignment horizontal="center" vertical="center" wrapText="1"/>
    </xf>
    <xf numFmtId="0" fontId="8" fillId="0" borderId="0" xfId="5" applyFont="1" applyFill="1" applyBorder="1" applyAlignment="1">
      <alignment vertical="center" wrapText="1"/>
    </xf>
    <xf numFmtId="49" fontId="8" fillId="0" borderId="0" xfId="5" applyNumberFormat="1" applyFont="1" applyFill="1" applyAlignment="1">
      <alignment vertical="center"/>
    </xf>
    <xf numFmtId="0" fontId="8" fillId="0" borderId="0" xfId="5" applyFont="1" applyFill="1" applyAlignment="1">
      <alignment vertical="center"/>
    </xf>
    <xf numFmtId="0" fontId="8" fillId="0" borderId="1" xfId="5" applyFont="1" applyFill="1" applyBorder="1" applyAlignment="1">
      <alignment horizontal="left" vertical="center" wrapText="1"/>
    </xf>
    <xf numFmtId="0" fontId="5" fillId="0" borderId="0" xfId="0" applyFont="1" applyFill="1" applyAlignment="1">
      <alignment vertical="center"/>
    </xf>
    <xf numFmtId="3" fontId="5" fillId="0" borderId="1" xfId="0" applyNumberFormat="1" applyFont="1" applyFill="1" applyBorder="1" applyAlignment="1">
      <alignment horizontal="center" vertical="center"/>
    </xf>
    <xf numFmtId="0" fontId="15" fillId="0" borderId="0" xfId="0" applyFont="1" applyFill="1" applyBorder="1" applyAlignment="1">
      <alignment vertical="center"/>
    </xf>
    <xf numFmtId="49" fontId="5" fillId="0" borderId="0" xfId="0" applyNumberFormat="1" applyFont="1" applyFill="1" applyBorder="1" applyAlignment="1">
      <alignment vertical="center"/>
    </xf>
    <xf numFmtId="0" fontId="0" fillId="0" borderId="0" xfId="0" applyFill="1"/>
    <xf numFmtId="49" fontId="5" fillId="0" borderId="0" xfId="0" applyNumberFormat="1" applyFont="1" applyFill="1" applyAlignment="1">
      <alignment vertical="center"/>
    </xf>
    <xf numFmtId="49" fontId="5" fillId="0" borderId="1" xfId="0"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48" fillId="0" borderId="0" xfId="4" applyNumberFormat="1" applyFont="1" applyFill="1" applyAlignment="1" applyProtection="1">
      <alignment vertical="center" wrapText="1"/>
    </xf>
    <xf numFmtId="0" fontId="48" fillId="0" borderId="0" xfId="4" applyNumberFormat="1" applyFont="1" applyFill="1" applyAlignment="1" applyProtection="1">
      <alignment vertical="center"/>
    </xf>
    <xf numFmtId="0" fontId="48" fillId="0" borderId="0" xfId="4" applyNumberFormat="1" applyFont="1" applyFill="1" applyAlignment="1" applyProtection="1">
      <alignment horizontal="right" vertical="center"/>
    </xf>
    <xf numFmtId="0" fontId="25" fillId="0" borderId="0" xfId="4" applyNumberFormat="1" applyFont="1" applyFill="1" applyAlignment="1" applyProtection="1">
      <alignment vertical="center" wrapText="1"/>
    </xf>
    <xf numFmtId="0" fontId="25" fillId="0" borderId="0" xfId="4" applyNumberFormat="1" applyFont="1" applyFill="1" applyAlignment="1" applyProtection="1">
      <alignment horizontal="right" vertical="center"/>
    </xf>
    <xf numFmtId="0" fontId="50" fillId="0" borderId="0" xfId="4" applyNumberFormat="1" applyFont="1" applyFill="1" applyAlignment="1" applyProtection="1">
      <alignment horizontal="right" vertical="center"/>
    </xf>
    <xf numFmtId="0" fontId="37" fillId="0" borderId="0" xfId="4" applyNumberFormat="1" applyFont="1" applyFill="1" applyAlignment="1" applyProtection="1">
      <alignment vertical="center"/>
    </xf>
    <xf numFmtId="0" fontId="22" fillId="0" borderId="0" xfId="5" applyFont="1" applyFill="1" applyAlignment="1">
      <alignment horizontal="center"/>
    </xf>
    <xf numFmtId="0" fontId="21" fillId="0" borderId="0" xfId="4" applyNumberFormat="1" applyFont="1" applyFill="1" applyAlignment="1" applyProtection="1">
      <alignment horizontal="center"/>
    </xf>
    <xf numFmtId="0" fontId="21" fillId="0" borderId="0" xfId="4" applyNumberFormat="1" applyFont="1" applyFill="1" applyAlignment="1" applyProtection="1">
      <alignment vertical="center"/>
    </xf>
    <xf numFmtId="0" fontId="22" fillId="0" borderId="1" xfId="4" applyNumberFormat="1" applyFont="1" applyFill="1" applyBorder="1" applyAlignment="1" applyProtection="1">
      <alignment horizontal="center" vertical="center" wrapText="1"/>
    </xf>
    <xf numFmtId="0" fontId="8" fillId="3" borderId="1" xfId="5" applyFont="1" applyFill="1" applyBorder="1" applyAlignment="1">
      <alignment horizontal="center" vertical="center" wrapText="1"/>
    </xf>
    <xf numFmtId="49" fontId="22" fillId="3" borderId="1" xfId="4" applyNumberFormat="1" applyFont="1" applyFill="1" applyBorder="1" applyAlignment="1" applyProtection="1">
      <alignment vertical="center" wrapText="1"/>
    </xf>
    <xf numFmtId="0" fontId="22" fillId="3" borderId="1" xfId="4" applyNumberFormat="1" applyFont="1" applyFill="1" applyBorder="1" applyAlignment="1" applyProtection="1">
      <alignment horizontal="center" vertical="center" wrapText="1"/>
    </xf>
    <xf numFmtId="165" fontId="22" fillId="3" borderId="1" xfId="4" applyNumberFormat="1" applyFont="1" applyFill="1" applyBorder="1" applyAlignment="1" applyProtection="1">
      <alignment horizontal="center" vertical="center" wrapText="1"/>
    </xf>
    <xf numFmtId="165" fontId="12" fillId="3" borderId="1" xfId="5" applyNumberFormat="1" applyFont="1" applyFill="1" applyBorder="1" applyAlignment="1">
      <alignment horizontal="center" vertical="center" wrapText="1"/>
    </xf>
    <xf numFmtId="165" fontId="12" fillId="0" borderId="1" xfId="5" applyNumberFormat="1" applyFont="1" applyFill="1" applyBorder="1" applyAlignment="1">
      <alignment horizontal="center" vertical="center" wrapText="1"/>
    </xf>
    <xf numFmtId="0" fontId="22" fillId="3" borderId="1" xfId="4" applyNumberFormat="1" applyFont="1" applyFill="1" applyBorder="1" applyAlignment="1" applyProtection="1">
      <alignment vertical="center"/>
    </xf>
    <xf numFmtId="0" fontId="21" fillId="3" borderId="1" xfId="4" applyNumberFormat="1" applyFont="1" applyFill="1" applyBorder="1" applyAlignment="1" applyProtection="1">
      <alignment vertical="center" wrapText="1"/>
    </xf>
    <xf numFmtId="0" fontId="21" fillId="3" borderId="1" xfId="4" applyNumberFormat="1" applyFont="1" applyFill="1" applyBorder="1" applyAlignment="1" applyProtection="1">
      <alignment horizontal="center" vertical="center" wrapText="1"/>
    </xf>
    <xf numFmtId="165" fontId="21" fillId="3" borderId="1" xfId="4" applyNumberFormat="1" applyFont="1" applyFill="1" applyBorder="1" applyAlignment="1" applyProtection="1">
      <alignment horizontal="center" vertical="center" wrapText="1"/>
    </xf>
    <xf numFmtId="0" fontId="22" fillId="0" borderId="1" xfId="4"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2" fillId="0" borderId="12" xfId="4"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0" fillId="0" borderId="1" xfId="0" applyBorder="1"/>
    <xf numFmtId="0" fontId="6" fillId="0" borderId="0" xfId="0" applyFont="1" applyFill="1" applyAlignment="1">
      <alignment horizontal="center"/>
    </xf>
    <xf numFmtId="0" fontId="8" fillId="0" borderId="0" xfId="1" applyFont="1" applyFill="1" applyAlignment="1">
      <alignment horizontal="left" vertical="center" wrapText="1"/>
    </xf>
    <xf numFmtId="0" fontId="6" fillId="0" borderId="0" xfId="1" applyFont="1" applyFill="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17" applyFont="1" applyFill="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xf numFmtId="0" fontId="11" fillId="0" borderId="0" xfId="17" applyFont="1" applyFill="1" applyBorder="1" applyAlignment="1">
      <alignment horizontal="center" vertical="center" wrapText="1"/>
    </xf>
    <xf numFmtId="165" fontId="11" fillId="0" borderId="0" xfId="17" applyNumberFormat="1" applyFont="1" applyFill="1" applyBorder="1" applyAlignment="1">
      <alignment horizontal="center" vertical="center" wrapText="1"/>
    </xf>
    <xf numFmtId="0" fontId="6" fillId="0" borderId="0" xfId="21" applyFont="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0" xfId="1" applyFont="1" applyFill="1" applyAlignment="1">
      <alignment horizontal="right" vertical="center"/>
    </xf>
    <xf numFmtId="0" fontId="8" fillId="0" borderId="0" xfId="1" applyFont="1" applyFill="1" applyBorder="1" applyAlignment="1">
      <alignment horizontal="left" vertical="center" wrapText="1"/>
    </xf>
    <xf numFmtId="0" fontId="7" fillId="0" borderId="0" xfId="1" applyFont="1" applyFill="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0" xfId="1" applyFont="1" applyFill="1" applyAlignment="1">
      <alignment horizontal="center"/>
    </xf>
    <xf numFmtId="0" fontId="8" fillId="0" borderId="0" xfId="1" applyFont="1" applyFill="1" applyAlignment="1">
      <alignment horizontal="left" vertical="center" wrapText="1"/>
    </xf>
    <xf numFmtId="0" fontId="11" fillId="0" borderId="0" xfId="1" applyFont="1" applyFill="1" applyBorder="1" applyAlignment="1">
      <alignment horizontal="left" vertical="center" wrapText="1"/>
    </xf>
    <xf numFmtId="0" fontId="8" fillId="0" borderId="0" xfId="1" applyFont="1" applyFill="1" applyAlignment="1">
      <alignment horizontal="left" wrapText="1"/>
    </xf>
    <xf numFmtId="164" fontId="7" fillId="0" borderId="0" xfId="2" applyFont="1" applyFill="1" applyAlignment="1">
      <alignment horizontal="center"/>
    </xf>
    <xf numFmtId="0" fontId="8" fillId="0" borderId="1" xfId="1" applyFont="1" applyFill="1" applyBorder="1" applyAlignment="1">
      <alignment horizontal="center" vertical="center" wrapText="1"/>
    </xf>
    <xf numFmtId="0" fontId="8" fillId="0" borderId="4" xfId="1" applyFont="1" applyFill="1" applyBorder="1" applyAlignment="1">
      <alignment horizontal="left" vertical="center" wrapText="1"/>
    </xf>
    <xf numFmtId="0" fontId="6" fillId="0" borderId="0" xfId="1" applyFont="1" applyFill="1" applyAlignment="1">
      <alignment horizontal="left"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1" fillId="0" borderId="0" xfId="1" applyFont="1" applyFill="1" applyBorder="1" applyAlignment="1">
      <alignment horizontal="left" vertical="top" wrapText="1"/>
    </xf>
    <xf numFmtId="0" fontId="5" fillId="0" borderId="1"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0" xfId="0" applyFont="1" applyAlignment="1">
      <alignment horizontal="center"/>
    </xf>
    <xf numFmtId="0" fontId="8" fillId="0" borderId="7"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52" fillId="0" borderId="0" xfId="1" applyFont="1" applyFill="1" applyBorder="1" applyAlignment="1">
      <alignment horizontal="left" vertical="center" wrapText="1"/>
    </xf>
    <xf numFmtId="0" fontId="10" fillId="0" borderId="0" xfId="1" applyFont="1" applyFill="1" applyAlignment="1">
      <alignment horizontal="center"/>
    </xf>
    <xf numFmtId="0" fontId="6" fillId="0" borderId="0" xfId="1" applyFont="1" applyFill="1" applyAlignment="1">
      <alignment horizontal="left" vertical="center" wrapText="1"/>
    </xf>
    <xf numFmtId="166" fontId="22" fillId="0" borderId="0" xfId="6" applyFont="1" applyFill="1" applyAlignment="1" applyProtection="1">
      <alignment horizontal="left" wrapText="1"/>
    </xf>
    <xf numFmtId="166" fontId="21" fillId="5" borderId="0" xfId="6" applyFont="1" applyFill="1" applyAlignment="1" applyProtection="1">
      <alignment horizontal="center"/>
    </xf>
    <xf numFmtId="166" fontId="36" fillId="5" borderId="0" xfId="6" applyFont="1" applyFill="1" applyAlignment="1" applyProtection="1">
      <alignment horizontal="center"/>
    </xf>
    <xf numFmtId="166" fontId="22" fillId="5" borderId="0" xfId="6" applyFont="1" applyFill="1" applyAlignment="1" applyProtection="1">
      <alignment horizontal="center"/>
    </xf>
    <xf numFmtId="166" fontId="21" fillId="5" borderId="0" xfId="6" applyFont="1" applyFill="1" applyAlignment="1" applyProtection="1">
      <alignment horizontal="left" vertical="center" wrapText="1"/>
    </xf>
    <xf numFmtId="166" fontId="22" fillId="5" borderId="0" xfId="6" applyFont="1" applyFill="1" applyAlignment="1" applyProtection="1">
      <alignment horizontal="left" vertical="center" wrapText="1"/>
    </xf>
    <xf numFmtId="166" fontId="22" fillId="0" borderId="11" xfId="6" applyFont="1" applyFill="1" applyBorder="1" applyAlignment="1" applyProtection="1">
      <alignment horizontal="center" vertical="center" wrapText="1"/>
    </xf>
    <xf numFmtId="166" fontId="22" fillId="5" borderId="11" xfId="6" applyFont="1" applyFill="1" applyBorder="1" applyAlignment="1" applyProtection="1">
      <alignment horizontal="center" vertical="center" wrapText="1"/>
    </xf>
    <xf numFmtId="0" fontId="39" fillId="0" borderId="0" xfId="7" applyFill="1"/>
    <xf numFmtId="166" fontId="21" fillId="5" borderId="16" xfId="6" applyFont="1" applyFill="1" applyBorder="1" applyAlignment="1" applyProtection="1">
      <alignment horizontal="left" vertical="center" wrapText="1"/>
    </xf>
    <xf numFmtId="166" fontId="21" fillId="5" borderId="11" xfId="6" applyFont="1" applyFill="1" applyBorder="1" applyAlignment="1" applyProtection="1">
      <alignment horizontal="center" vertical="center" wrapText="1"/>
    </xf>
    <xf numFmtId="166" fontId="25" fillId="5" borderId="11" xfId="6" applyFont="1" applyFill="1" applyBorder="1" applyAlignment="1" applyProtection="1">
      <alignment horizontal="center" vertical="center" wrapText="1"/>
    </xf>
    <xf numFmtId="0" fontId="39" fillId="5" borderId="18" xfId="7" applyFill="1" applyBorder="1" applyAlignment="1">
      <alignment horizontal="center"/>
    </xf>
    <xf numFmtId="0" fontId="8" fillId="0" borderId="1" xfId="0" applyFont="1" applyFill="1" applyBorder="1" applyAlignment="1">
      <alignment horizontal="left" vertical="center" wrapText="1"/>
    </xf>
    <xf numFmtId="0" fontId="11" fillId="3" borderId="0" xfId="5" applyFont="1" applyFill="1" applyBorder="1" applyAlignment="1">
      <alignment horizontal="left" vertical="center" wrapText="1"/>
    </xf>
    <xf numFmtId="0" fontId="8" fillId="3" borderId="11" xfId="5"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8" fillId="3" borderId="0" xfId="5" applyFont="1" applyFill="1" applyBorder="1" applyAlignment="1">
      <alignment horizontal="left" vertical="center" wrapText="1"/>
    </xf>
    <xf numFmtId="0" fontId="22" fillId="0" borderId="1" xfId="4" applyNumberFormat="1" applyFont="1" applyFill="1" applyBorder="1" applyAlignment="1" applyProtection="1">
      <alignment horizontal="center" vertical="center" wrapText="1"/>
    </xf>
    <xf numFmtId="0" fontId="21" fillId="0" borderId="0" xfId="4" applyNumberFormat="1" applyFont="1" applyFill="1" applyAlignment="1" applyProtection="1">
      <alignment horizontal="left" vertical="center" wrapText="1"/>
    </xf>
    <xf numFmtId="0" fontId="22" fillId="0" borderId="0" xfId="4" applyNumberFormat="1" applyFont="1" applyFill="1" applyAlignment="1" applyProtection="1">
      <alignment horizontal="left" vertical="center" wrapText="1"/>
    </xf>
    <xf numFmtId="0" fontId="8" fillId="0" borderId="0" xfId="0" applyFont="1" applyFill="1" applyAlignment="1">
      <alignment horizontal="center"/>
    </xf>
    <xf numFmtId="0" fontId="11"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5" fillId="5" borderId="0" xfId="19" applyFill="1"/>
    <xf numFmtId="166" fontId="21" fillId="5" borderId="0" xfId="9" applyFont="1" applyFill="1" applyAlignment="1" applyProtection="1">
      <alignment horizontal="left" vertical="center" wrapText="1"/>
    </xf>
    <xf numFmtId="166" fontId="22" fillId="5" borderId="0" xfId="9" applyFont="1" applyFill="1" applyAlignment="1" applyProtection="1">
      <alignment horizontal="left" vertical="center" wrapText="1"/>
    </xf>
    <xf numFmtId="0" fontId="8" fillId="0" borderId="1" xfId="17" applyFont="1" applyFill="1" applyBorder="1" applyAlignment="1">
      <alignment horizontal="center" vertical="center" wrapText="1"/>
    </xf>
    <xf numFmtId="0" fontId="8" fillId="0" borderId="4" xfId="17" applyFont="1" applyFill="1" applyBorder="1" applyAlignment="1">
      <alignment horizontal="left" vertical="center" wrapText="1"/>
    </xf>
    <xf numFmtId="0" fontId="11" fillId="0" borderId="0" xfId="17" applyFont="1" applyFill="1" applyBorder="1" applyAlignment="1">
      <alignment horizontal="left" vertical="center" wrapText="1"/>
    </xf>
    <xf numFmtId="0" fontId="5" fillId="0" borderId="2" xfId="17" applyFont="1" applyFill="1" applyBorder="1" applyAlignment="1">
      <alignment horizontal="center" vertical="center" wrapText="1"/>
    </xf>
    <xf numFmtId="0" fontId="5" fillId="0" borderId="6" xfId="17" applyFont="1" applyFill="1" applyBorder="1" applyAlignment="1">
      <alignment horizontal="center" vertical="center" wrapText="1"/>
    </xf>
    <xf numFmtId="0" fontId="11" fillId="0" borderId="0" xfId="17" applyFont="1" applyFill="1" applyBorder="1" applyAlignment="1">
      <alignment horizontal="left" vertical="top" wrapText="1"/>
    </xf>
    <xf numFmtId="0" fontId="5" fillId="0" borderId="1" xfId="17" applyFont="1" applyFill="1" applyBorder="1" applyAlignment="1">
      <alignment horizontal="center" vertical="center" wrapText="1"/>
    </xf>
    <xf numFmtId="0" fontId="6" fillId="0" borderId="0" xfId="17" applyFont="1" applyFill="1" applyAlignment="1">
      <alignment horizontal="left" wrapText="1"/>
    </xf>
    <xf numFmtId="0" fontId="11" fillId="0" borderId="1" xfId="17" applyFont="1" applyFill="1" applyBorder="1" applyAlignment="1">
      <alignment horizontal="center" vertical="center" wrapText="1"/>
    </xf>
    <xf numFmtId="0" fontId="8" fillId="0" borderId="2" xfId="17" applyFont="1" applyFill="1" applyBorder="1" applyAlignment="1">
      <alignment horizontal="center" vertical="center" wrapText="1"/>
    </xf>
    <xf numFmtId="0" fontId="8" fillId="0" borderId="6" xfId="17" applyFont="1" applyFill="1" applyBorder="1" applyAlignment="1">
      <alignment horizontal="center" vertical="center" wrapText="1"/>
    </xf>
    <xf numFmtId="0" fontId="8" fillId="0" borderId="7" xfId="17" applyFont="1" applyFill="1" applyBorder="1" applyAlignment="1">
      <alignment horizontal="center" vertical="center" wrapText="1"/>
    </xf>
    <xf numFmtId="0" fontId="8" fillId="0" borderId="3" xfId="17" applyFont="1" applyFill="1" applyBorder="1" applyAlignment="1">
      <alignment horizontal="center" vertical="center" wrapText="1"/>
    </xf>
    <xf numFmtId="0" fontId="8" fillId="0" borderId="4" xfId="17" applyFont="1" applyFill="1" applyBorder="1" applyAlignment="1">
      <alignment horizontal="center" vertical="center" wrapText="1"/>
    </xf>
    <xf numFmtId="0" fontId="8" fillId="0" borderId="5" xfId="17" applyFont="1" applyFill="1" applyBorder="1" applyAlignment="1">
      <alignment horizontal="center" vertical="center" wrapText="1"/>
    </xf>
    <xf numFmtId="0" fontId="8" fillId="0" borderId="0" xfId="17" applyFont="1" applyFill="1" applyBorder="1" applyAlignment="1">
      <alignment horizontal="left" vertical="center" wrapText="1"/>
    </xf>
    <xf numFmtId="0" fontId="8" fillId="0" borderId="0" xfId="17" applyFont="1" applyFill="1" applyAlignment="1">
      <alignment horizontal="left" vertical="center" wrapText="1"/>
    </xf>
    <xf numFmtId="0" fontId="8" fillId="0" borderId="0" xfId="17" applyFont="1" applyFill="1" applyAlignment="1">
      <alignment horizontal="left" wrapText="1"/>
    </xf>
    <xf numFmtId="0" fontId="39" fillId="5" borderId="0" xfId="7" applyFill="1"/>
    <xf numFmtId="0" fontId="8" fillId="3" borderId="1" xfId="5" applyFont="1" applyFill="1" applyBorder="1" applyAlignment="1">
      <alignment horizontal="center" vertical="center" wrapText="1"/>
    </xf>
    <xf numFmtId="0" fontId="22" fillId="0" borderId="12" xfId="4" applyNumberFormat="1" applyFont="1" applyFill="1" applyBorder="1" applyAlignment="1" applyProtection="1">
      <alignment horizontal="center" vertical="center" wrapText="1"/>
    </xf>
    <xf numFmtId="0" fontId="12" fillId="0" borderId="0" xfId="17" applyFont="1" applyFill="1" applyBorder="1" applyAlignment="1">
      <alignment horizontal="left" vertical="center" wrapText="1"/>
    </xf>
    <xf numFmtId="0" fontId="16" fillId="0" borderId="0" xfId="17"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0" xfId="20" applyFont="1" applyFill="1" applyAlignment="1">
      <alignment horizontal="left" wrapText="1"/>
    </xf>
    <xf numFmtId="0" fontId="22" fillId="0" borderId="0" xfId="20" applyFont="1" applyFill="1" applyAlignment="1">
      <alignment horizontal="left"/>
    </xf>
    <xf numFmtId="0" fontId="21" fillId="0" borderId="0" xfId="20" applyFont="1" applyFill="1" applyAlignment="1">
      <alignment horizontal="center"/>
    </xf>
    <xf numFmtId="0" fontId="36" fillId="0" borderId="0" xfId="20" applyFont="1" applyFill="1" applyAlignment="1">
      <alignment horizontal="center"/>
    </xf>
    <xf numFmtId="0" fontId="22" fillId="0" borderId="0" xfId="20" applyFont="1" applyFill="1" applyAlignment="1">
      <alignment horizontal="center"/>
    </xf>
    <xf numFmtId="0" fontId="8" fillId="0" borderId="0" xfId="20" applyFont="1" applyFill="1" applyBorder="1" applyAlignment="1">
      <alignment horizontal="left" vertical="center" wrapText="1"/>
    </xf>
    <xf numFmtId="0" fontId="8" fillId="0" borderId="0" xfId="20" applyFont="1" applyFill="1" applyAlignment="1">
      <alignment horizontal="left" vertical="center" wrapText="1"/>
    </xf>
    <xf numFmtId="0" fontId="22" fillId="0" borderId="0" xfId="20" applyFont="1" applyFill="1" applyAlignment="1">
      <alignment horizontal="left" vertical="center" wrapText="1"/>
    </xf>
    <xf numFmtId="0" fontId="22" fillId="0" borderId="1" xfId="20" applyFont="1" applyFill="1" applyBorder="1" applyAlignment="1">
      <alignment horizontal="center" vertical="center" wrapText="1"/>
    </xf>
    <xf numFmtId="0" fontId="8" fillId="0" borderId="1" xfId="20" applyFont="1" applyFill="1" applyBorder="1" applyAlignment="1">
      <alignment horizontal="center" vertical="center" wrapText="1"/>
    </xf>
    <xf numFmtId="0" fontId="11" fillId="0" borderId="23" xfId="20" applyFont="1" applyFill="1" applyBorder="1" applyAlignment="1">
      <alignment horizontal="left" vertical="center" wrapText="1"/>
    </xf>
    <xf numFmtId="0" fontId="11" fillId="0" borderId="8" xfId="20" applyFont="1" applyFill="1" applyBorder="1" applyAlignment="1">
      <alignment horizontal="center" vertical="center" wrapText="1"/>
    </xf>
    <xf numFmtId="0" fontId="11" fillId="0" borderId="9" xfId="20" applyFont="1" applyFill="1" applyBorder="1" applyAlignment="1">
      <alignment horizontal="center" vertical="center" wrapText="1"/>
    </xf>
    <xf numFmtId="0" fontId="11" fillId="0" borderId="10" xfId="20" applyFont="1" applyFill="1" applyBorder="1" applyAlignment="1">
      <alignment horizontal="center" vertical="center" wrapText="1"/>
    </xf>
    <xf numFmtId="0" fontId="8" fillId="0" borderId="2" xfId="20" applyFont="1" applyFill="1" applyBorder="1" applyAlignment="1">
      <alignment horizontal="center" vertical="center" wrapText="1"/>
    </xf>
    <xf numFmtId="0" fontId="8" fillId="0" borderId="6" xfId="20" applyFont="1" applyFill="1" applyBorder="1" applyAlignment="1">
      <alignment horizontal="center" vertical="center" wrapText="1"/>
    </xf>
    <xf numFmtId="0" fontId="11" fillId="0" borderId="0" xfId="20" applyFont="1" applyFill="1" applyBorder="1" applyAlignment="1">
      <alignment horizontal="left" vertical="center" wrapText="1"/>
    </xf>
    <xf numFmtId="0" fontId="5" fillId="0" borderId="2" xfId="20" applyFont="1" applyFill="1" applyBorder="1" applyAlignment="1">
      <alignment horizontal="center" vertical="center" wrapText="1"/>
    </xf>
    <xf numFmtId="0" fontId="5" fillId="0" borderId="6" xfId="20" applyFont="1" applyFill="1" applyBorder="1" applyAlignment="1">
      <alignment horizontal="center" vertical="center" wrapText="1"/>
    </xf>
    <xf numFmtId="0" fontId="8" fillId="0" borderId="2" xfId="20" applyFont="1" applyFill="1" applyBorder="1" applyAlignment="1">
      <alignment horizontal="left" vertical="center" wrapText="1"/>
    </xf>
    <xf numFmtId="0" fontId="8" fillId="0" borderId="6" xfId="20" applyFont="1" applyFill="1" applyBorder="1" applyAlignment="1">
      <alignment horizontal="left" vertical="center" wrapText="1"/>
    </xf>
    <xf numFmtId="0" fontId="8" fillId="2" borderId="0" xfId="21" applyFont="1" applyFill="1" applyBorder="1" applyAlignment="1">
      <alignment horizontal="left" vertical="center" wrapText="1"/>
    </xf>
    <xf numFmtId="0" fontId="8" fillId="2" borderId="0" xfId="21" applyFont="1" applyFill="1" applyAlignment="1">
      <alignment horizontal="left" vertical="center" wrapText="1"/>
    </xf>
    <xf numFmtId="0" fontId="6" fillId="0" borderId="2" xfId="21" applyFont="1" applyBorder="1" applyAlignment="1">
      <alignment horizontal="center" vertical="center" wrapText="1"/>
    </xf>
    <xf numFmtId="0" fontId="6" fillId="0" borderId="6" xfId="21" applyFont="1" applyBorder="1" applyAlignment="1">
      <alignment horizontal="center" vertical="center" wrapText="1"/>
    </xf>
    <xf numFmtId="0" fontId="8" fillId="0" borderId="0" xfId="21" applyFont="1" applyFill="1" applyBorder="1" applyAlignment="1">
      <alignment horizontal="left" vertical="center" wrapText="1"/>
    </xf>
    <xf numFmtId="0" fontId="11" fillId="2" borderId="23" xfId="21" applyFont="1" applyFill="1" applyBorder="1" applyAlignment="1">
      <alignment horizontal="left" vertical="center" wrapText="1"/>
    </xf>
    <xf numFmtId="0" fontId="11" fillId="2" borderId="8" xfId="21" applyFont="1" applyFill="1" applyBorder="1" applyAlignment="1">
      <alignment horizontal="center" vertical="center" wrapText="1"/>
    </xf>
    <xf numFmtId="0" fontId="11" fillId="2" borderId="9" xfId="21" applyFont="1" applyFill="1" applyBorder="1" applyAlignment="1">
      <alignment horizontal="center" vertical="center" wrapText="1"/>
    </xf>
    <xf numFmtId="0" fontId="11" fillId="2" borderId="10" xfId="21"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7" xfId="21" applyFont="1" applyFill="1" applyBorder="1" applyAlignment="1">
      <alignment horizontal="center" vertical="center" wrapText="1"/>
    </xf>
    <xf numFmtId="0" fontId="8" fillId="2" borderId="1" xfId="21" applyFont="1" applyFill="1" applyBorder="1" applyAlignment="1">
      <alignment horizontal="center" vertical="center" wrapText="1"/>
    </xf>
    <xf numFmtId="0" fontId="4" fillId="0" borderId="0" xfId="1" applyNumberFormat="1" applyFill="1" applyBorder="1"/>
    <xf numFmtId="0" fontId="4" fillId="0" borderId="20" xfId="1" applyNumberFormat="1" applyFill="1" applyBorder="1"/>
    <xf numFmtId="0" fontId="25" fillId="0" borderId="1" xfId="4" applyNumberFormat="1" applyFont="1" applyFill="1" applyBorder="1" applyAlignment="1" applyProtection="1">
      <alignment horizontal="center" vertical="center" wrapText="1"/>
    </xf>
    <xf numFmtId="0" fontId="21" fillId="0" borderId="0" xfId="0" applyFont="1" applyFill="1" applyAlignment="1">
      <alignment horizontal="left" vertical="center" wrapText="1"/>
    </xf>
    <xf numFmtId="0" fontId="6" fillId="0" borderId="0" xfId="0" applyFont="1" applyFill="1" applyAlignment="1">
      <alignment horizontal="left" vertical="center" wrapText="1"/>
    </xf>
    <xf numFmtId="0" fontId="11" fillId="2" borderId="0" xfId="0" applyFont="1" applyFill="1" applyBorder="1" applyAlignment="1">
      <alignment horizontal="left" vertical="center" wrapText="1"/>
    </xf>
    <xf numFmtId="0" fontId="22" fillId="3" borderId="12" xfId="4" applyNumberFormat="1" applyFont="1" applyFill="1" applyBorder="1" applyAlignment="1" applyProtection="1">
      <alignment horizontal="center" vertical="center" wrapText="1"/>
    </xf>
    <xf numFmtId="0" fontId="22" fillId="3" borderId="0" xfId="4" applyNumberFormat="1" applyFont="1" applyFill="1" applyAlignment="1" applyProtection="1">
      <alignment horizontal="left" vertical="center" wrapText="1"/>
    </xf>
    <xf numFmtId="0" fontId="22" fillId="3" borderId="1" xfId="4" applyNumberFormat="1" applyFont="1" applyFill="1" applyBorder="1" applyAlignment="1" applyProtection="1">
      <alignment horizontal="center" vertical="center" wrapText="1"/>
    </xf>
    <xf numFmtId="0" fontId="21" fillId="3" borderId="0" xfId="4" applyNumberFormat="1" applyFont="1" applyFill="1" applyBorder="1" applyAlignment="1" applyProtection="1">
      <alignment horizontal="left" vertical="center" wrapText="1"/>
    </xf>
    <xf numFmtId="0" fontId="21" fillId="3" borderId="0" xfId="4" applyNumberFormat="1" applyFont="1" applyFill="1" applyAlignment="1" applyProtection="1">
      <alignment horizontal="left" vertical="center" wrapText="1"/>
    </xf>
    <xf numFmtId="0" fontId="22" fillId="0" borderId="0" xfId="0" applyFont="1" applyFill="1" applyAlignment="1">
      <alignment horizontal="left" vertical="center" wrapText="1"/>
    </xf>
    <xf numFmtId="0" fontId="4" fillId="0" borderId="0" xfId="1" applyNumberFormat="1" applyFill="1"/>
    <xf numFmtId="0" fontId="22" fillId="0" borderId="0" xfId="20" applyFont="1" applyAlignment="1">
      <alignment horizontal="left"/>
    </xf>
    <xf numFmtId="0" fontId="21" fillId="6" borderId="0" xfId="20" applyFont="1" applyFill="1" applyAlignment="1">
      <alignment horizontal="center"/>
    </xf>
    <xf numFmtId="0" fontId="36" fillId="6" borderId="0" xfId="20" applyFont="1" applyFill="1" applyAlignment="1">
      <alignment horizontal="center"/>
    </xf>
    <xf numFmtId="0" fontId="22" fillId="6" borderId="0" xfId="20" applyFont="1" applyFill="1" applyAlignment="1">
      <alignment horizontal="center"/>
    </xf>
    <xf numFmtId="0" fontId="8" fillId="6" borderId="0" xfId="20" applyFont="1" applyFill="1" applyBorder="1" applyAlignment="1">
      <alignment horizontal="left" vertical="center" wrapText="1"/>
    </xf>
    <xf numFmtId="0" fontId="8" fillId="6" borderId="0" xfId="20" applyFont="1" applyFill="1" applyAlignment="1">
      <alignment horizontal="left" vertical="center" wrapText="1"/>
    </xf>
    <xf numFmtId="0" fontId="11" fillId="6" borderId="0" xfId="20" applyFont="1" applyFill="1" applyBorder="1" applyAlignment="1">
      <alignment horizontal="left" vertical="center" wrapText="1"/>
    </xf>
    <xf numFmtId="0" fontId="22" fillId="0" borderId="2" xfId="20" applyFont="1" applyBorder="1" applyAlignment="1">
      <alignment horizontal="center" vertical="center" wrapText="1"/>
    </xf>
    <xf numFmtId="0" fontId="22" fillId="0" borderId="6" xfId="20" applyFont="1" applyBorder="1" applyAlignment="1">
      <alignment horizontal="center" vertical="center" wrapText="1"/>
    </xf>
    <xf numFmtId="0" fontId="22" fillId="0" borderId="27" xfId="20" applyFont="1" applyBorder="1" applyAlignment="1">
      <alignment horizontal="center" vertical="center" wrapText="1"/>
    </xf>
    <xf numFmtId="0" fontId="11" fillId="6" borderId="23" xfId="20" applyFont="1" applyFill="1" applyBorder="1" applyAlignment="1">
      <alignment horizontal="left" vertical="center" wrapText="1"/>
    </xf>
    <xf numFmtId="0" fontId="11" fillId="6" borderId="8" xfId="20" applyFont="1" applyFill="1" applyBorder="1" applyAlignment="1">
      <alignment horizontal="center" vertical="center" wrapText="1"/>
    </xf>
    <xf numFmtId="0" fontId="11" fillId="6" borderId="9" xfId="20" applyFont="1" applyFill="1" applyBorder="1" applyAlignment="1">
      <alignment horizontal="center" vertical="center" wrapText="1"/>
    </xf>
    <xf numFmtId="0" fontId="11" fillId="6" borderId="10" xfId="20" applyFont="1" applyFill="1" applyBorder="1" applyAlignment="1">
      <alignment horizontal="center" vertical="center" wrapText="1"/>
    </xf>
    <xf numFmtId="0" fontId="8" fillId="6" borderId="2"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5" fillId="6" borderId="2" xfId="20" applyFont="1" applyFill="1" applyBorder="1" applyAlignment="1">
      <alignment horizontal="center" vertical="center" wrapText="1"/>
    </xf>
    <xf numFmtId="0" fontId="5" fillId="6" borderId="6" xfId="20" applyFont="1" applyFill="1" applyBorder="1" applyAlignment="1">
      <alignment horizontal="center" vertical="center" wrapText="1"/>
    </xf>
    <xf numFmtId="0" fontId="8" fillId="6" borderId="1" xfId="20" applyFont="1" applyFill="1" applyBorder="1" applyAlignment="1">
      <alignment horizontal="center" vertical="center" wrapText="1"/>
    </xf>
    <xf numFmtId="0" fontId="5" fillId="6" borderId="9" xfId="20" applyFont="1" applyFill="1" applyBorder="1" applyAlignment="1">
      <alignment horizontal="center" vertical="center" wrapText="1"/>
    </xf>
    <xf numFmtId="0" fontId="8" fillId="6" borderId="6" xfId="20" applyFont="1" applyFill="1" applyBorder="1" applyAlignment="1">
      <alignment horizontal="center" vertical="center" wrapText="1"/>
    </xf>
    <xf numFmtId="0" fontId="8" fillId="0" borderId="1" xfId="5" applyFont="1" applyFill="1" applyBorder="1" applyAlignment="1">
      <alignment horizontal="center" vertical="center" wrapText="1"/>
    </xf>
    <xf numFmtId="0" fontId="11" fillId="0" borderId="0" xfId="5" applyFont="1" applyFill="1" applyBorder="1" applyAlignment="1">
      <alignment horizontal="left" vertical="center" wrapText="1"/>
    </xf>
    <xf numFmtId="0" fontId="8" fillId="0" borderId="0" xfId="5" applyFont="1" applyFill="1" applyBorder="1" applyAlignment="1">
      <alignment horizontal="left" vertical="center" wrapText="1"/>
    </xf>
    <xf numFmtId="0" fontId="8" fillId="0" borderId="21" xfId="5"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22" xfId="5"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1" fillId="0" borderId="4" xfId="17"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23" xfId="17" applyFont="1" applyFill="1" applyBorder="1" applyAlignment="1">
      <alignment horizontal="left" vertical="center" wrapText="1"/>
    </xf>
    <xf numFmtId="0" fontId="21" fillId="0" borderId="23"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2" fillId="0" borderId="0" xfId="4" applyNumberFormat="1" applyFont="1" applyFill="1" applyAlignment="1" applyProtection="1">
      <alignment horizontal="left"/>
    </xf>
    <xf numFmtId="0" fontId="21" fillId="0" borderId="0" xfId="4" applyNumberFormat="1" applyFont="1" applyFill="1" applyAlignment="1" applyProtection="1">
      <alignment horizontal="center"/>
    </xf>
    <xf numFmtId="0" fontId="36" fillId="0" borderId="0" xfId="4" applyNumberFormat="1" applyFont="1" applyFill="1" applyAlignment="1" applyProtection="1">
      <alignment horizontal="center"/>
    </xf>
    <xf numFmtId="0" fontId="22" fillId="0" borderId="0" xfId="4" applyNumberFormat="1" applyFont="1" applyFill="1" applyAlignment="1" applyProtection="1">
      <alignment horizontal="center"/>
    </xf>
    <xf numFmtId="0" fontId="21" fillId="0" borderId="12" xfId="4" applyNumberFormat="1" applyFont="1" applyFill="1" applyBorder="1" applyAlignment="1" applyProtection="1">
      <alignment horizontal="center" vertical="center" wrapText="1"/>
    </xf>
    <xf numFmtId="0" fontId="21" fillId="0" borderId="20" xfId="4" applyNumberFormat="1" applyFont="1" applyFill="1" applyBorder="1" applyAlignment="1" applyProtection="1">
      <alignment horizontal="left" vertical="center" wrapText="1"/>
    </xf>
    <xf numFmtId="0" fontId="25" fillId="0" borderId="12" xfId="4" applyNumberFormat="1" applyFont="1" applyFill="1" applyBorder="1" applyAlignment="1" applyProtection="1">
      <alignment horizontal="left" vertical="center" wrapText="1"/>
    </xf>
    <xf numFmtId="0" fontId="25" fillId="0" borderId="12" xfId="4" applyNumberFormat="1" applyFont="1" applyFill="1" applyBorder="1" applyAlignment="1" applyProtection="1">
      <alignment horizontal="center" vertical="center" wrapText="1"/>
    </xf>
    <xf numFmtId="0" fontId="8" fillId="0" borderId="0" xfId="5" applyFont="1" applyBorder="1" applyAlignment="1">
      <alignment horizontal="left" vertical="center" wrapText="1"/>
    </xf>
    <xf numFmtId="0" fontId="11" fillId="3" borderId="29" xfId="5" applyFont="1" applyFill="1" applyBorder="1" applyAlignment="1">
      <alignment horizontal="center" vertical="center" wrapText="1"/>
    </xf>
    <xf numFmtId="0" fontId="21" fillId="3" borderId="0" xfId="4" applyNumberFormat="1" applyFont="1" applyFill="1" applyAlignment="1" applyProtection="1">
      <alignment horizontal="center"/>
    </xf>
    <xf numFmtId="0" fontId="36" fillId="3" borderId="0" xfId="4" applyNumberFormat="1" applyFont="1" applyFill="1" applyAlignment="1" applyProtection="1">
      <alignment horizontal="center"/>
    </xf>
    <xf numFmtId="0" fontId="22" fillId="3" borderId="0" xfId="4" applyNumberFormat="1" applyFont="1" applyFill="1" applyAlignment="1" applyProtection="1">
      <alignment horizontal="center"/>
    </xf>
    <xf numFmtId="0" fontId="11" fillId="3" borderId="16" xfId="5" applyFont="1" applyFill="1" applyBorder="1" applyAlignment="1">
      <alignment horizontal="left" vertical="center" wrapText="1"/>
    </xf>
  </cellXfs>
  <cellStyles count="23">
    <cellStyle name="Excel Built-in Currency" xfId="8"/>
    <cellStyle name="Excel Built-in Normal" xfId="3"/>
    <cellStyle name="Excel Built-in Normal 2" xfId="4"/>
    <cellStyle name="Excel Built-in Normal 2 2" xfId="6"/>
    <cellStyle name="Excel Built-in Normal 3" xfId="5"/>
    <cellStyle name="Excel Built-in Normal_бюджетные программы РБ и МБ (уточнение 30 марта)1" xfId="9"/>
    <cellStyle name="Heading" xfId="10"/>
    <cellStyle name="Heading1" xfId="11"/>
    <cellStyle name="Result" xfId="12"/>
    <cellStyle name="Result2" xfId="13"/>
    <cellStyle name="TableStyleLight1" xfId="16"/>
    <cellStyle name="Денежный 2" xfId="2"/>
    <cellStyle name="Денежный 2 2" xfId="18"/>
    <cellStyle name="Обычный" xfId="0" builtinId="0"/>
    <cellStyle name="Обычный 2" xfId="7"/>
    <cellStyle name="Обычный 2 2" xfId="14"/>
    <cellStyle name="Обычный 2_бюджетные программы РБ и МБ (уточнение 30 марта)1" xfId="15"/>
    <cellStyle name="Обычный 3" xfId="1"/>
    <cellStyle name="Обычный 3 2" xfId="17"/>
    <cellStyle name="Обычный 3 3" xfId="22"/>
    <cellStyle name="Обычный 4" xfId="20"/>
    <cellStyle name="Обычный 5" xfId="21"/>
    <cellStyle name="Обычный_бюджетные программы РБ и МБ (уточнение 30 марта)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01"/>
  <sheetViews>
    <sheetView view="pageBreakPreview" topLeftCell="A34" zoomScaleNormal="70" zoomScaleSheetLayoutView="100" workbookViewId="0">
      <selection activeCell="G46" sqref="G46"/>
    </sheetView>
  </sheetViews>
  <sheetFormatPr defaultRowHeight="15"/>
  <cols>
    <col min="1" max="1" width="41.7109375" style="1" customWidth="1"/>
    <col min="2" max="2" width="19.42578125" style="1" customWidth="1"/>
    <col min="3" max="3" width="15" style="2" customWidth="1"/>
    <col min="4" max="4" width="16.28515625" style="2" customWidth="1"/>
    <col min="5" max="5" width="15.28515625" style="2" customWidth="1"/>
    <col min="6" max="6" width="14.140625" style="2" customWidth="1"/>
    <col min="7" max="7" width="15.85546875" style="2" customWidth="1"/>
    <col min="8" max="8" width="11" style="3" customWidth="1"/>
    <col min="9" max="9" width="11.140625" style="2" customWidth="1"/>
    <col min="10" max="11" width="13.28515625" style="2" customWidth="1"/>
    <col min="12" max="12" width="13.85546875" style="2" customWidth="1"/>
    <col min="13" max="16" width="9.140625" style="2" customWidth="1"/>
    <col min="17" max="255" width="8.85546875" style="2"/>
    <col min="256" max="256" width="46.140625" style="2" customWidth="1"/>
    <col min="257" max="257" width="30.7109375" style="2" customWidth="1"/>
    <col min="258" max="258" width="20.85546875" style="2" customWidth="1"/>
    <col min="259" max="260" width="20.42578125" style="2" customWidth="1"/>
    <col min="261" max="261" width="14.7109375" style="2" customWidth="1"/>
    <col min="262" max="262" width="14" style="2" customWidth="1"/>
    <col min="263" max="263" width="32.85546875" style="2" customWidth="1"/>
    <col min="264" max="264" width="11" style="2" customWidth="1"/>
    <col min="265" max="265" width="11.140625" style="2" customWidth="1"/>
    <col min="266" max="267" width="13.28515625" style="2" customWidth="1"/>
    <col min="268" max="268" width="13.85546875" style="2" customWidth="1"/>
    <col min="269" max="272" width="9.140625" style="2" customWidth="1"/>
    <col min="273" max="511" width="8.85546875" style="2"/>
    <col min="512" max="512" width="46.140625" style="2" customWidth="1"/>
    <col min="513" max="513" width="30.7109375" style="2" customWidth="1"/>
    <col min="514" max="514" width="20.85546875" style="2" customWidth="1"/>
    <col min="515" max="516" width="20.42578125" style="2" customWidth="1"/>
    <col min="517" max="517" width="14.7109375" style="2" customWidth="1"/>
    <col min="518" max="518" width="14" style="2" customWidth="1"/>
    <col min="519" max="519" width="32.85546875" style="2" customWidth="1"/>
    <col min="520" max="520" width="11" style="2" customWidth="1"/>
    <col min="521" max="521" width="11.140625" style="2" customWidth="1"/>
    <col min="522" max="523" width="13.28515625" style="2" customWidth="1"/>
    <col min="524" max="524" width="13.85546875" style="2" customWidth="1"/>
    <col min="525" max="528" width="9.140625" style="2" customWidth="1"/>
    <col min="529" max="767" width="8.85546875" style="2"/>
    <col min="768" max="768" width="46.140625" style="2" customWidth="1"/>
    <col min="769" max="769" width="30.7109375" style="2" customWidth="1"/>
    <col min="770" max="770" width="20.85546875" style="2" customWidth="1"/>
    <col min="771" max="772" width="20.42578125" style="2" customWidth="1"/>
    <col min="773" max="773" width="14.7109375" style="2" customWidth="1"/>
    <col min="774" max="774" width="14" style="2" customWidth="1"/>
    <col min="775" max="775" width="32.85546875" style="2" customWidth="1"/>
    <col min="776" max="776" width="11" style="2" customWidth="1"/>
    <col min="777" max="777" width="11.140625" style="2" customWidth="1"/>
    <col min="778" max="779" width="13.28515625" style="2" customWidth="1"/>
    <col min="780" max="780" width="13.85546875" style="2" customWidth="1"/>
    <col min="781" max="784" width="9.140625" style="2" customWidth="1"/>
    <col min="785" max="1023" width="8.85546875" style="2"/>
    <col min="1024" max="1024" width="46.140625" style="2" customWidth="1"/>
    <col min="1025" max="1025" width="30.7109375" style="2" customWidth="1"/>
    <col min="1026" max="1026" width="20.85546875" style="2" customWidth="1"/>
    <col min="1027" max="1028" width="20.42578125" style="2" customWidth="1"/>
    <col min="1029" max="1029" width="14.7109375" style="2" customWidth="1"/>
    <col min="1030" max="1030" width="14" style="2" customWidth="1"/>
    <col min="1031" max="1031" width="32.85546875" style="2" customWidth="1"/>
    <col min="1032" max="1032" width="11" style="2" customWidth="1"/>
    <col min="1033" max="1033" width="11.140625" style="2" customWidth="1"/>
    <col min="1034" max="1035" width="13.28515625" style="2" customWidth="1"/>
    <col min="1036" max="1036" width="13.85546875" style="2" customWidth="1"/>
    <col min="1037" max="1040" width="9.140625" style="2" customWidth="1"/>
    <col min="1041" max="1279" width="8.85546875" style="2"/>
    <col min="1280" max="1280" width="46.140625" style="2" customWidth="1"/>
    <col min="1281" max="1281" width="30.7109375" style="2" customWidth="1"/>
    <col min="1282" max="1282" width="20.85546875" style="2" customWidth="1"/>
    <col min="1283" max="1284" width="20.42578125" style="2" customWidth="1"/>
    <col min="1285" max="1285" width="14.7109375" style="2" customWidth="1"/>
    <col min="1286" max="1286" width="14" style="2" customWidth="1"/>
    <col min="1287" max="1287" width="32.85546875" style="2" customWidth="1"/>
    <col min="1288" max="1288" width="11" style="2" customWidth="1"/>
    <col min="1289" max="1289" width="11.140625" style="2" customWidth="1"/>
    <col min="1290" max="1291" width="13.28515625" style="2" customWidth="1"/>
    <col min="1292" max="1292" width="13.85546875" style="2" customWidth="1"/>
    <col min="1293" max="1296" width="9.140625" style="2" customWidth="1"/>
    <col min="1297" max="1535" width="8.85546875" style="2"/>
    <col min="1536" max="1536" width="46.140625" style="2" customWidth="1"/>
    <col min="1537" max="1537" width="30.7109375" style="2" customWidth="1"/>
    <col min="1538" max="1538" width="20.85546875" style="2" customWidth="1"/>
    <col min="1539" max="1540" width="20.42578125" style="2" customWidth="1"/>
    <col min="1541" max="1541" width="14.7109375" style="2" customWidth="1"/>
    <col min="1542" max="1542" width="14" style="2" customWidth="1"/>
    <col min="1543" max="1543" width="32.85546875" style="2" customWidth="1"/>
    <col min="1544" max="1544" width="11" style="2" customWidth="1"/>
    <col min="1545" max="1545" width="11.140625" style="2" customWidth="1"/>
    <col min="1546" max="1547" width="13.28515625" style="2" customWidth="1"/>
    <col min="1548" max="1548" width="13.85546875" style="2" customWidth="1"/>
    <col min="1549" max="1552" width="9.140625" style="2" customWidth="1"/>
    <col min="1553" max="1791" width="8.85546875" style="2"/>
    <col min="1792" max="1792" width="46.140625" style="2" customWidth="1"/>
    <col min="1793" max="1793" width="30.7109375" style="2" customWidth="1"/>
    <col min="1794" max="1794" width="20.85546875" style="2" customWidth="1"/>
    <col min="1795" max="1796" width="20.42578125" style="2" customWidth="1"/>
    <col min="1797" max="1797" width="14.7109375" style="2" customWidth="1"/>
    <col min="1798" max="1798" width="14" style="2" customWidth="1"/>
    <col min="1799" max="1799" width="32.85546875" style="2" customWidth="1"/>
    <col min="1800" max="1800" width="11" style="2" customWidth="1"/>
    <col min="1801" max="1801" width="11.140625" style="2" customWidth="1"/>
    <col min="1802" max="1803" width="13.28515625" style="2" customWidth="1"/>
    <col min="1804" max="1804" width="13.85546875" style="2" customWidth="1"/>
    <col min="1805" max="1808" width="9.140625" style="2" customWidth="1"/>
    <col min="1809" max="2047" width="8.85546875" style="2"/>
    <col min="2048" max="2048" width="46.140625" style="2" customWidth="1"/>
    <col min="2049" max="2049" width="30.7109375" style="2" customWidth="1"/>
    <col min="2050" max="2050" width="20.85546875" style="2" customWidth="1"/>
    <col min="2051" max="2052" width="20.42578125" style="2" customWidth="1"/>
    <col min="2053" max="2053" width="14.7109375" style="2" customWidth="1"/>
    <col min="2054" max="2054" width="14" style="2" customWidth="1"/>
    <col min="2055" max="2055" width="32.85546875" style="2" customWidth="1"/>
    <col min="2056" max="2056" width="11" style="2" customWidth="1"/>
    <col min="2057" max="2057" width="11.140625" style="2" customWidth="1"/>
    <col min="2058" max="2059" width="13.28515625" style="2" customWidth="1"/>
    <col min="2060" max="2060" width="13.85546875" style="2" customWidth="1"/>
    <col min="2061" max="2064" width="9.140625" style="2" customWidth="1"/>
    <col min="2065" max="2303" width="8.85546875" style="2"/>
    <col min="2304" max="2304" width="46.140625" style="2" customWidth="1"/>
    <col min="2305" max="2305" width="30.7109375" style="2" customWidth="1"/>
    <col min="2306" max="2306" width="20.85546875" style="2" customWidth="1"/>
    <col min="2307" max="2308" width="20.42578125" style="2" customWidth="1"/>
    <col min="2309" max="2309" width="14.7109375" style="2" customWidth="1"/>
    <col min="2310" max="2310" width="14" style="2" customWidth="1"/>
    <col min="2311" max="2311" width="32.85546875" style="2" customWidth="1"/>
    <col min="2312" max="2312" width="11" style="2" customWidth="1"/>
    <col min="2313" max="2313" width="11.140625" style="2" customWidth="1"/>
    <col min="2314" max="2315" width="13.28515625" style="2" customWidth="1"/>
    <col min="2316" max="2316" width="13.85546875" style="2" customWidth="1"/>
    <col min="2317" max="2320" width="9.140625" style="2" customWidth="1"/>
    <col min="2321" max="2559" width="8.85546875" style="2"/>
    <col min="2560" max="2560" width="46.140625" style="2" customWidth="1"/>
    <col min="2561" max="2561" width="30.7109375" style="2" customWidth="1"/>
    <col min="2562" max="2562" width="20.85546875" style="2" customWidth="1"/>
    <col min="2563" max="2564" width="20.42578125" style="2" customWidth="1"/>
    <col min="2565" max="2565" width="14.7109375" style="2" customWidth="1"/>
    <col min="2566" max="2566" width="14" style="2" customWidth="1"/>
    <col min="2567" max="2567" width="32.85546875" style="2" customWidth="1"/>
    <col min="2568" max="2568" width="11" style="2" customWidth="1"/>
    <col min="2569" max="2569" width="11.140625" style="2" customWidth="1"/>
    <col min="2570" max="2571" width="13.28515625" style="2" customWidth="1"/>
    <col min="2572" max="2572" width="13.85546875" style="2" customWidth="1"/>
    <col min="2573" max="2576" width="9.140625" style="2" customWidth="1"/>
    <col min="2577" max="2815" width="8.85546875" style="2"/>
    <col min="2816" max="2816" width="46.140625" style="2" customWidth="1"/>
    <col min="2817" max="2817" width="30.7109375" style="2" customWidth="1"/>
    <col min="2818" max="2818" width="20.85546875" style="2" customWidth="1"/>
    <col min="2819" max="2820" width="20.42578125" style="2" customWidth="1"/>
    <col min="2821" max="2821" width="14.7109375" style="2" customWidth="1"/>
    <col min="2822" max="2822" width="14" style="2" customWidth="1"/>
    <col min="2823" max="2823" width="32.85546875" style="2" customWidth="1"/>
    <col min="2824" max="2824" width="11" style="2" customWidth="1"/>
    <col min="2825" max="2825" width="11.140625" style="2" customWidth="1"/>
    <col min="2826" max="2827" width="13.28515625" style="2" customWidth="1"/>
    <col min="2828" max="2828" width="13.85546875" style="2" customWidth="1"/>
    <col min="2829" max="2832" width="9.140625" style="2" customWidth="1"/>
    <col min="2833" max="3071" width="8.85546875" style="2"/>
    <col min="3072" max="3072" width="46.140625" style="2" customWidth="1"/>
    <col min="3073" max="3073" width="30.7109375" style="2" customWidth="1"/>
    <col min="3074" max="3074" width="20.85546875" style="2" customWidth="1"/>
    <col min="3075" max="3076" width="20.42578125" style="2" customWidth="1"/>
    <col min="3077" max="3077" width="14.7109375" style="2" customWidth="1"/>
    <col min="3078" max="3078" width="14" style="2" customWidth="1"/>
    <col min="3079" max="3079" width="32.85546875" style="2" customWidth="1"/>
    <col min="3080" max="3080" width="11" style="2" customWidth="1"/>
    <col min="3081" max="3081" width="11.140625" style="2" customWidth="1"/>
    <col min="3082" max="3083" width="13.28515625" style="2" customWidth="1"/>
    <col min="3084" max="3084" width="13.85546875" style="2" customWidth="1"/>
    <col min="3085" max="3088" width="9.140625" style="2" customWidth="1"/>
    <col min="3089" max="3327" width="8.85546875" style="2"/>
    <col min="3328" max="3328" width="46.140625" style="2" customWidth="1"/>
    <col min="3329" max="3329" width="30.7109375" style="2" customWidth="1"/>
    <col min="3330" max="3330" width="20.85546875" style="2" customWidth="1"/>
    <col min="3331" max="3332" width="20.42578125" style="2" customWidth="1"/>
    <col min="3333" max="3333" width="14.7109375" style="2" customWidth="1"/>
    <col min="3334" max="3334" width="14" style="2" customWidth="1"/>
    <col min="3335" max="3335" width="32.85546875" style="2" customWidth="1"/>
    <col min="3336" max="3336" width="11" style="2" customWidth="1"/>
    <col min="3337" max="3337" width="11.140625" style="2" customWidth="1"/>
    <col min="3338" max="3339" width="13.28515625" style="2" customWidth="1"/>
    <col min="3340" max="3340" width="13.85546875" style="2" customWidth="1"/>
    <col min="3341" max="3344" width="9.140625" style="2" customWidth="1"/>
    <col min="3345" max="3583" width="8.85546875" style="2"/>
    <col min="3584" max="3584" width="46.140625" style="2" customWidth="1"/>
    <col min="3585" max="3585" width="30.7109375" style="2" customWidth="1"/>
    <col min="3586" max="3586" width="20.85546875" style="2" customWidth="1"/>
    <col min="3587" max="3588" width="20.42578125" style="2" customWidth="1"/>
    <col min="3589" max="3589" width="14.7109375" style="2" customWidth="1"/>
    <col min="3590" max="3590" width="14" style="2" customWidth="1"/>
    <col min="3591" max="3591" width="32.85546875" style="2" customWidth="1"/>
    <col min="3592" max="3592" width="11" style="2" customWidth="1"/>
    <col min="3593" max="3593" width="11.140625" style="2" customWidth="1"/>
    <col min="3594" max="3595" width="13.28515625" style="2" customWidth="1"/>
    <col min="3596" max="3596" width="13.85546875" style="2" customWidth="1"/>
    <col min="3597" max="3600" width="9.140625" style="2" customWidth="1"/>
    <col min="3601" max="3839" width="8.85546875" style="2"/>
    <col min="3840" max="3840" width="46.140625" style="2" customWidth="1"/>
    <col min="3841" max="3841" width="30.7109375" style="2" customWidth="1"/>
    <col min="3842" max="3842" width="20.85546875" style="2" customWidth="1"/>
    <col min="3843" max="3844" width="20.42578125" style="2" customWidth="1"/>
    <col min="3845" max="3845" width="14.7109375" style="2" customWidth="1"/>
    <col min="3846" max="3846" width="14" style="2" customWidth="1"/>
    <col min="3847" max="3847" width="32.85546875" style="2" customWidth="1"/>
    <col min="3848" max="3848" width="11" style="2" customWidth="1"/>
    <col min="3849" max="3849" width="11.140625" style="2" customWidth="1"/>
    <col min="3850" max="3851" width="13.28515625" style="2" customWidth="1"/>
    <col min="3852" max="3852" width="13.85546875" style="2" customWidth="1"/>
    <col min="3853" max="3856" width="9.140625" style="2" customWidth="1"/>
    <col min="3857" max="4095" width="8.85546875" style="2"/>
    <col min="4096" max="4096" width="46.140625" style="2" customWidth="1"/>
    <col min="4097" max="4097" width="30.7109375" style="2" customWidth="1"/>
    <col min="4098" max="4098" width="20.85546875" style="2" customWidth="1"/>
    <col min="4099" max="4100" width="20.42578125" style="2" customWidth="1"/>
    <col min="4101" max="4101" width="14.7109375" style="2" customWidth="1"/>
    <col min="4102" max="4102" width="14" style="2" customWidth="1"/>
    <col min="4103" max="4103" width="32.85546875" style="2" customWidth="1"/>
    <col min="4104" max="4104" width="11" style="2" customWidth="1"/>
    <col min="4105" max="4105" width="11.140625" style="2" customWidth="1"/>
    <col min="4106" max="4107" width="13.28515625" style="2" customWidth="1"/>
    <col min="4108" max="4108" width="13.85546875" style="2" customWidth="1"/>
    <col min="4109" max="4112" width="9.140625" style="2" customWidth="1"/>
    <col min="4113" max="4351" width="8.85546875" style="2"/>
    <col min="4352" max="4352" width="46.140625" style="2" customWidth="1"/>
    <col min="4353" max="4353" width="30.7109375" style="2" customWidth="1"/>
    <col min="4354" max="4354" width="20.85546875" style="2" customWidth="1"/>
    <col min="4355" max="4356" width="20.42578125" style="2" customWidth="1"/>
    <col min="4357" max="4357" width="14.7109375" style="2" customWidth="1"/>
    <col min="4358" max="4358" width="14" style="2" customWidth="1"/>
    <col min="4359" max="4359" width="32.85546875" style="2" customWidth="1"/>
    <col min="4360" max="4360" width="11" style="2" customWidth="1"/>
    <col min="4361" max="4361" width="11.140625" style="2" customWidth="1"/>
    <col min="4362" max="4363" width="13.28515625" style="2" customWidth="1"/>
    <col min="4364" max="4364" width="13.85546875" style="2" customWidth="1"/>
    <col min="4365" max="4368" width="9.140625" style="2" customWidth="1"/>
    <col min="4369" max="4607" width="8.85546875" style="2"/>
    <col min="4608" max="4608" width="46.140625" style="2" customWidth="1"/>
    <col min="4609" max="4609" width="30.7109375" style="2" customWidth="1"/>
    <col min="4610" max="4610" width="20.85546875" style="2" customWidth="1"/>
    <col min="4611" max="4612" width="20.42578125" style="2" customWidth="1"/>
    <col min="4613" max="4613" width="14.7109375" style="2" customWidth="1"/>
    <col min="4614" max="4614" width="14" style="2" customWidth="1"/>
    <col min="4615" max="4615" width="32.85546875" style="2" customWidth="1"/>
    <col min="4616" max="4616" width="11" style="2" customWidth="1"/>
    <col min="4617" max="4617" width="11.140625" style="2" customWidth="1"/>
    <col min="4618" max="4619" width="13.28515625" style="2" customWidth="1"/>
    <col min="4620" max="4620" width="13.85546875" style="2" customWidth="1"/>
    <col min="4621" max="4624" width="9.140625" style="2" customWidth="1"/>
    <col min="4625" max="4863" width="8.85546875" style="2"/>
    <col min="4864" max="4864" width="46.140625" style="2" customWidth="1"/>
    <col min="4865" max="4865" width="30.7109375" style="2" customWidth="1"/>
    <col min="4866" max="4866" width="20.85546875" style="2" customWidth="1"/>
    <col min="4867" max="4868" width="20.42578125" style="2" customWidth="1"/>
    <col min="4869" max="4869" width="14.7109375" style="2" customWidth="1"/>
    <col min="4870" max="4870" width="14" style="2" customWidth="1"/>
    <col min="4871" max="4871" width="32.85546875" style="2" customWidth="1"/>
    <col min="4872" max="4872" width="11" style="2" customWidth="1"/>
    <col min="4873" max="4873" width="11.140625" style="2" customWidth="1"/>
    <col min="4874" max="4875" width="13.28515625" style="2" customWidth="1"/>
    <col min="4876" max="4876" width="13.85546875" style="2" customWidth="1"/>
    <col min="4877" max="4880" width="9.140625" style="2" customWidth="1"/>
    <col min="4881" max="5119" width="8.85546875" style="2"/>
    <col min="5120" max="5120" width="46.140625" style="2" customWidth="1"/>
    <col min="5121" max="5121" width="30.7109375" style="2" customWidth="1"/>
    <col min="5122" max="5122" width="20.85546875" style="2" customWidth="1"/>
    <col min="5123" max="5124" width="20.42578125" style="2" customWidth="1"/>
    <col min="5125" max="5125" width="14.7109375" style="2" customWidth="1"/>
    <col min="5126" max="5126" width="14" style="2" customWidth="1"/>
    <col min="5127" max="5127" width="32.85546875" style="2" customWidth="1"/>
    <col min="5128" max="5128" width="11" style="2" customWidth="1"/>
    <col min="5129" max="5129" width="11.140625" style="2" customWidth="1"/>
    <col min="5130" max="5131" width="13.28515625" style="2" customWidth="1"/>
    <col min="5132" max="5132" width="13.85546875" style="2" customWidth="1"/>
    <col min="5133" max="5136" width="9.140625" style="2" customWidth="1"/>
    <col min="5137" max="5375" width="8.85546875" style="2"/>
    <col min="5376" max="5376" width="46.140625" style="2" customWidth="1"/>
    <col min="5377" max="5377" width="30.7109375" style="2" customWidth="1"/>
    <col min="5378" max="5378" width="20.85546875" style="2" customWidth="1"/>
    <col min="5379" max="5380" width="20.42578125" style="2" customWidth="1"/>
    <col min="5381" max="5381" width="14.7109375" style="2" customWidth="1"/>
    <col min="5382" max="5382" width="14" style="2" customWidth="1"/>
    <col min="5383" max="5383" width="32.85546875" style="2" customWidth="1"/>
    <col min="5384" max="5384" width="11" style="2" customWidth="1"/>
    <col min="5385" max="5385" width="11.140625" style="2" customWidth="1"/>
    <col min="5386" max="5387" width="13.28515625" style="2" customWidth="1"/>
    <col min="5388" max="5388" width="13.85546875" style="2" customWidth="1"/>
    <col min="5389" max="5392" width="9.140625" style="2" customWidth="1"/>
    <col min="5393" max="5631" width="8.85546875" style="2"/>
    <col min="5632" max="5632" width="46.140625" style="2" customWidth="1"/>
    <col min="5633" max="5633" width="30.7109375" style="2" customWidth="1"/>
    <col min="5634" max="5634" width="20.85546875" style="2" customWidth="1"/>
    <col min="5635" max="5636" width="20.42578125" style="2" customWidth="1"/>
    <col min="5637" max="5637" width="14.7109375" style="2" customWidth="1"/>
    <col min="5638" max="5638" width="14" style="2" customWidth="1"/>
    <col min="5639" max="5639" width="32.85546875" style="2" customWidth="1"/>
    <col min="5640" max="5640" width="11" style="2" customWidth="1"/>
    <col min="5641" max="5641" width="11.140625" style="2" customWidth="1"/>
    <col min="5642" max="5643" width="13.28515625" style="2" customWidth="1"/>
    <col min="5644" max="5644" width="13.85546875" style="2" customWidth="1"/>
    <col min="5645" max="5648" width="9.140625" style="2" customWidth="1"/>
    <col min="5649" max="5887" width="8.85546875" style="2"/>
    <col min="5888" max="5888" width="46.140625" style="2" customWidth="1"/>
    <col min="5889" max="5889" width="30.7109375" style="2" customWidth="1"/>
    <col min="5890" max="5890" width="20.85546875" style="2" customWidth="1"/>
    <col min="5891" max="5892" width="20.42578125" style="2" customWidth="1"/>
    <col min="5893" max="5893" width="14.7109375" style="2" customWidth="1"/>
    <col min="5894" max="5894" width="14" style="2" customWidth="1"/>
    <col min="5895" max="5895" width="32.85546875" style="2" customWidth="1"/>
    <col min="5896" max="5896" width="11" style="2" customWidth="1"/>
    <col min="5897" max="5897" width="11.140625" style="2" customWidth="1"/>
    <col min="5898" max="5899" width="13.28515625" style="2" customWidth="1"/>
    <col min="5900" max="5900" width="13.85546875" style="2" customWidth="1"/>
    <col min="5901" max="5904" width="9.140625" style="2" customWidth="1"/>
    <col min="5905" max="6143" width="8.85546875" style="2"/>
    <col min="6144" max="6144" width="46.140625" style="2" customWidth="1"/>
    <col min="6145" max="6145" width="30.7109375" style="2" customWidth="1"/>
    <col min="6146" max="6146" width="20.85546875" style="2" customWidth="1"/>
    <col min="6147" max="6148" width="20.42578125" style="2" customWidth="1"/>
    <col min="6149" max="6149" width="14.7109375" style="2" customWidth="1"/>
    <col min="6150" max="6150" width="14" style="2" customWidth="1"/>
    <col min="6151" max="6151" width="32.85546875" style="2" customWidth="1"/>
    <col min="6152" max="6152" width="11" style="2" customWidth="1"/>
    <col min="6153" max="6153" width="11.140625" style="2" customWidth="1"/>
    <col min="6154" max="6155" width="13.28515625" style="2" customWidth="1"/>
    <col min="6156" max="6156" width="13.85546875" style="2" customWidth="1"/>
    <col min="6157" max="6160" width="9.140625" style="2" customWidth="1"/>
    <col min="6161" max="6399" width="8.85546875" style="2"/>
    <col min="6400" max="6400" width="46.140625" style="2" customWidth="1"/>
    <col min="6401" max="6401" width="30.7109375" style="2" customWidth="1"/>
    <col min="6402" max="6402" width="20.85546875" style="2" customWidth="1"/>
    <col min="6403" max="6404" width="20.42578125" style="2" customWidth="1"/>
    <col min="6405" max="6405" width="14.7109375" style="2" customWidth="1"/>
    <col min="6406" max="6406" width="14" style="2" customWidth="1"/>
    <col min="6407" max="6407" width="32.85546875" style="2" customWidth="1"/>
    <col min="6408" max="6408" width="11" style="2" customWidth="1"/>
    <col min="6409" max="6409" width="11.140625" style="2" customWidth="1"/>
    <col min="6410" max="6411" width="13.28515625" style="2" customWidth="1"/>
    <col min="6412" max="6412" width="13.85546875" style="2" customWidth="1"/>
    <col min="6413" max="6416" width="9.140625" style="2" customWidth="1"/>
    <col min="6417" max="6655" width="8.85546875" style="2"/>
    <col min="6656" max="6656" width="46.140625" style="2" customWidth="1"/>
    <col min="6657" max="6657" width="30.7109375" style="2" customWidth="1"/>
    <col min="6658" max="6658" width="20.85546875" style="2" customWidth="1"/>
    <col min="6659" max="6660" width="20.42578125" style="2" customWidth="1"/>
    <col min="6661" max="6661" width="14.7109375" style="2" customWidth="1"/>
    <col min="6662" max="6662" width="14" style="2" customWidth="1"/>
    <col min="6663" max="6663" width="32.85546875" style="2" customWidth="1"/>
    <col min="6664" max="6664" width="11" style="2" customWidth="1"/>
    <col min="6665" max="6665" width="11.140625" style="2" customWidth="1"/>
    <col min="6666" max="6667" width="13.28515625" style="2" customWidth="1"/>
    <col min="6668" max="6668" width="13.85546875" style="2" customWidth="1"/>
    <col min="6669" max="6672" width="9.140625" style="2" customWidth="1"/>
    <col min="6673" max="6911" width="8.85546875" style="2"/>
    <col min="6912" max="6912" width="46.140625" style="2" customWidth="1"/>
    <col min="6913" max="6913" width="30.7109375" style="2" customWidth="1"/>
    <col min="6914" max="6914" width="20.85546875" style="2" customWidth="1"/>
    <col min="6915" max="6916" width="20.42578125" style="2" customWidth="1"/>
    <col min="6917" max="6917" width="14.7109375" style="2" customWidth="1"/>
    <col min="6918" max="6918" width="14" style="2" customWidth="1"/>
    <col min="6919" max="6919" width="32.85546875" style="2" customWidth="1"/>
    <col min="6920" max="6920" width="11" style="2" customWidth="1"/>
    <col min="6921" max="6921" width="11.140625" style="2" customWidth="1"/>
    <col min="6922" max="6923" width="13.28515625" style="2" customWidth="1"/>
    <col min="6924" max="6924" width="13.85546875" style="2" customWidth="1"/>
    <col min="6925" max="6928" width="9.140625" style="2" customWidth="1"/>
    <col min="6929" max="7167" width="8.85546875" style="2"/>
    <col min="7168" max="7168" width="46.140625" style="2" customWidth="1"/>
    <col min="7169" max="7169" width="30.7109375" style="2" customWidth="1"/>
    <col min="7170" max="7170" width="20.85546875" style="2" customWidth="1"/>
    <col min="7171" max="7172" width="20.42578125" style="2" customWidth="1"/>
    <col min="7173" max="7173" width="14.7109375" style="2" customWidth="1"/>
    <col min="7174" max="7174" width="14" style="2" customWidth="1"/>
    <col min="7175" max="7175" width="32.85546875" style="2" customWidth="1"/>
    <col min="7176" max="7176" width="11" style="2" customWidth="1"/>
    <col min="7177" max="7177" width="11.140625" style="2" customWidth="1"/>
    <col min="7178" max="7179" width="13.28515625" style="2" customWidth="1"/>
    <col min="7180" max="7180" width="13.85546875" style="2" customWidth="1"/>
    <col min="7181" max="7184" width="9.140625" style="2" customWidth="1"/>
    <col min="7185" max="7423" width="8.85546875" style="2"/>
    <col min="7424" max="7424" width="46.140625" style="2" customWidth="1"/>
    <col min="7425" max="7425" width="30.7109375" style="2" customWidth="1"/>
    <col min="7426" max="7426" width="20.85546875" style="2" customWidth="1"/>
    <col min="7427" max="7428" width="20.42578125" style="2" customWidth="1"/>
    <col min="7429" max="7429" width="14.7109375" style="2" customWidth="1"/>
    <col min="7430" max="7430" width="14" style="2" customWidth="1"/>
    <col min="7431" max="7431" width="32.85546875" style="2" customWidth="1"/>
    <col min="7432" max="7432" width="11" style="2" customWidth="1"/>
    <col min="7433" max="7433" width="11.140625" style="2" customWidth="1"/>
    <col min="7434" max="7435" width="13.28515625" style="2" customWidth="1"/>
    <col min="7436" max="7436" width="13.85546875" style="2" customWidth="1"/>
    <col min="7437" max="7440" width="9.140625" style="2" customWidth="1"/>
    <col min="7441" max="7679" width="8.85546875" style="2"/>
    <col min="7680" max="7680" width="46.140625" style="2" customWidth="1"/>
    <col min="7681" max="7681" width="30.7109375" style="2" customWidth="1"/>
    <col min="7682" max="7682" width="20.85546875" style="2" customWidth="1"/>
    <col min="7683" max="7684" width="20.42578125" style="2" customWidth="1"/>
    <col min="7685" max="7685" width="14.7109375" style="2" customWidth="1"/>
    <col min="7686" max="7686" width="14" style="2" customWidth="1"/>
    <col min="7687" max="7687" width="32.85546875" style="2" customWidth="1"/>
    <col min="7688" max="7688" width="11" style="2" customWidth="1"/>
    <col min="7689" max="7689" width="11.140625" style="2" customWidth="1"/>
    <col min="7690" max="7691" width="13.28515625" style="2" customWidth="1"/>
    <col min="7692" max="7692" width="13.85546875" style="2" customWidth="1"/>
    <col min="7693" max="7696" width="9.140625" style="2" customWidth="1"/>
    <col min="7697" max="7935" width="8.85546875" style="2"/>
    <col min="7936" max="7936" width="46.140625" style="2" customWidth="1"/>
    <col min="7937" max="7937" width="30.7109375" style="2" customWidth="1"/>
    <col min="7938" max="7938" width="20.85546875" style="2" customWidth="1"/>
    <col min="7939" max="7940" width="20.42578125" style="2" customWidth="1"/>
    <col min="7941" max="7941" width="14.7109375" style="2" customWidth="1"/>
    <col min="7942" max="7942" width="14" style="2" customWidth="1"/>
    <col min="7943" max="7943" width="32.85546875" style="2" customWidth="1"/>
    <col min="7944" max="7944" width="11" style="2" customWidth="1"/>
    <col min="7945" max="7945" width="11.140625" style="2" customWidth="1"/>
    <col min="7946" max="7947" width="13.28515625" style="2" customWidth="1"/>
    <col min="7948" max="7948" width="13.85546875" style="2" customWidth="1"/>
    <col min="7949" max="7952" width="9.140625" style="2" customWidth="1"/>
    <col min="7953" max="8191" width="8.85546875" style="2"/>
    <col min="8192" max="8192" width="46.140625" style="2" customWidth="1"/>
    <col min="8193" max="8193" width="30.7109375" style="2" customWidth="1"/>
    <col min="8194" max="8194" width="20.85546875" style="2" customWidth="1"/>
    <col min="8195" max="8196" width="20.42578125" style="2" customWidth="1"/>
    <col min="8197" max="8197" width="14.7109375" style="2" customWidth="1"/>
    <col min="8198" max="8198" width="14" style="2" customWidth="1"/>
    <col min="8199" max="8199" width="32.85546875" style="2" customWidth="1"/>
    <col min="8200" max="8200" width="11" style="2" customWidth="1"/>
    <col min="8201" max="8201" width="11.140625" style="2" customWidth="1"/>
    <col min="8202" max="8203" width="13.28515625" style="2" customWidth="1"/>
    <col min="8204" max="8204" width="13.85546875" style="2" customWidth="1"/>
    <col min="8205" max="8208" width="9.140625" style="2" customWidth="1"/>
    <col min="8209" max="8447" width="8.85546875" style="2"/>
    <col min="8448" max="8448" width="46.140625" style="2" customWidth="1"/>
    <col min="8449" max="8449" width="30.7109375" style="2" customWidth="1"/>
    <col min="8450" max="8450" width="20.85546875" style="2" customWidth="1"/>
    <col min="8451" max="8452" width="20.42578125" style="2" customWidth="1"/>
    <col min="8453" max="8453" width="14.7109375" style="2" customWidth="1"/>
    <col min="8454" max="8454" width="14" style="2" customWidth="1"/>
    <col min="8455" max="8455" width="32.85546875" style="2" customWidth="1"/>
    <col min="8456" max="8456" width="11" style="2" customWidth="1"/>
    <col min="8457" max="8457" width="11.140625" style="2" customWidth="1"/>
    <col min="8458" max="8459" width="13.28515625" style="2" customWidth="1"/>
    <col min="8460" max="8460" width="13.85546875" style="2" customWidth="1"/>
    <col min="8461" max="8464" width="9.140625" style="2" customWidth="1"/>
    <col min="8465" max="8703" width="8.85546875" style="2"/>
    <col min="8704" max="8704" width="46.140625" style="2" customWidth="1"/>
    <col min="8705" max="8705" width="30.7109375" style="2" customWidth="1"/>
    <col min="8706" max="8706" width="20.85546875" style="2" customWidth="1"/>
    <col min="8707" max="8708" width="20.42578125" style="2" customWidth="1"/>
    <col min="8709" max="8709" width="14.7109375" style="2" customWidth="1"/>
    <col min="8710" max="8710" width="14" style="2" customWidth="1"/>
    <col min="8711" max="8711" width="32.85546875" style="2" customWidth="1"/>
    <col min="8712" max="8712" width="11" style="2" customWidth="1"/>
    <col min="8713" max="8713" width="11.140625" style="2" customWidth="1"/>
    <col min="8714" max="8715" width="13.28515625" style="2" customWidth="1"/>
    <col min="8716" max="8716" width="13.85546875" style="2" customWidth="1"/>
    <col min="8717" max="8720" width="9.140625" style="2" customWidth="1"/>
    <col min="8721" max="8959" width="8.85546875" style="2"/>
    <col min="8960" max="8960" width="46.140625" style="2" customWidth="1"/>
    <col min="8961" max="8961" width="30.7109375" style="2" customWidth="1"/>
    <col min="8962" max="8962" width="20.85546875" style="2" customWidth="1"/>
    <col min="8963" max="8964" width="20.42578125" style="2" customWidth="1"/>
    <col min="8965" max="8965" width="14.7109375" style="2" customWidth="1"/>
    <col min="8966" max="8966" width="14" style="2" customWidth="1"/>
    <col min="8967" max="8967" width="32.85546875" style="2" customWidth="1"/>
    <col min="8968" max="8968" width="11" style="2" customWidth="1"/>
    <col min="8969" max="8969" width="11.140625" style="2" customWidth="1"/>
    <col min="8970" max="8971" width="13.28515625" style="2" customWidth="1"/>
    <col min="8972" max="8972" width="13.85546875" style="2" customWidth="1"/>
    <col min="8973" max="8976" width="9.140625" style="2" customWidth="1"/>
    <col min="8977" max="9215" width="8.85546875" style="2"/>
    <col min="9216" max="9216" width="46.140625" style="2" customWidth="1"/>
    <col min="9217" max="9217" width="30.7109375" style="2" customWidth="1"/>
    <col min="9218" max="9218" width="20.85546875" style="2" customWidth="1"/>
    <col min="9219" max="9220" width="20.42578125" style="2" customWidth="1"/>
    <col min="9221" max="9221" width="14.7109375" style="2" customWidth="1"/>
    <col min="9222" max="9222" width="14" style="2" customWidth="1"/>
    <col min="9223" max="9223" width="32.85546875" style="2" customWidth="1"/>
    <col min="9224" max="9224" width="11" style="2" customWidth="1"/>
    <col min="9225" max="9225" width="11.140625" style="2" customWidth="1"/>
    <col min="9226" max="9227" width="13.28515625" style="2" customWidth="1"/>
    <col min="9228" max="9228" width="13.85546875" style="2" customWidth="1"/>
    <col min="9229" max="9232" width="9.140625" style="2" customWidth="1"/>
    <col min="9233" max="9471" width="8.85546875" style="2"/>
    <col min="9472" max="9472" width="46.140625" style="2" customWidth="1"/>
    <col min="9473" max="9473" width="30.7109375" style="2" customWidth="1"/>
    <col min="9474" max="9474" width="20.85546875" style="2" customWidth="1"/>
    <col min="9475" max="9476" width="20.42578125" style="2" customWidth="1"/>
    <col min="9477" max="9477" width="14.7109375" style="2" customWidth="1"/>
    <col min="9478" max="9478" width="14" style="2" customWidth="1"/>
    <col min="9479" max="9479" width="32.85546875" style="2" customWidth="1"/>
    <col min="9480" max="9480" width="11" style="2" customWidth="1"/>
    <col min="9481" max="9481" width="11.140625" style="2" customWidth="1"/>
    <col min="9482" max="9483" width="13.28515625" style="2" customWidth="1"/>
    <col min="9484" max="9484" width="13.85546875" style="2" customWidth="1"/>
    <col min="9485" max="9488" width="9.140625" style="2" customWidth="1"/>
    <col min="9489" max="9727" width="8.85546875" style="2"/>
    <col min="9728" max="9728" width="46.140625" style="2" customWidth="1"/>
    <col min="9729" max="9729" width="30.7109375" style="2" customWidth="1"/>
    <col min="9730" max="9730" width="20.85546875" style="2" customWidth="1"/>
    <col min="9731" max="9732" width="20.42578125" style="2" customWidth="1"/>
    <col min="9733" max="9733" width="14.7109375" style="2" customWidth="1"/>
    <col min="9734" max="9734" width="14" style="2" customWidth="1"/>
    <col min="9735" max="9735" width="32.85546875" style="2" customWidth="1"/>
    <col min="9736" max="9736" width="11" style="2" customWidth="1"/>
    <col min="9737" max="9737" width="11.140625" style="2" customWidth="1"/>
    <col min="9738" max="9739" width="13.28515625" style="2" customWidth="1"/>
    <col min="9740" max="9740" width="13.85546875" style="2" customWidth="1"/>
    <col min="9741" max="9744" width="9.140625" style="2" customWidth="1"/>
    <col min="9745" max="9983" width="8.85546875" style="2"/>
    <col min="9984" max="9984" width="46.140625" style="2" customWidth="1"/>
    <col min="9985" max="9985" width="30.7109375" style="2" customWidth="1"/>
    <col min="9986" max="9986" width="20.85546875" style="2" customWidth="1"/>
    <col min="9987" max="9988" width="20.42578125" style="2" customWidth="1"/>
    <col min="9989" max="9989" width="14.7109375" style="2" customWidth="1"/>
    <col min="9990" max="9990" width="14" style="2" customWidth="1"/>
    <col min="9991" max="9991" width="32.85546875" style="2" customWidth="1"/>
    <col min="9992" max="9992" width="11" style="2" customWidth="1"/>
    <col min="9993" max="9993" width="11.140625" style="2" customWidth="1"/>
    <col min="9994" max="9995" width="13.28515625" style="2" customWidth="1"/>
    <col min="9996" max="9996" width="13.85546875" style="2" customWidth="1"/>
    <col min="9997" max="10000" width="9.140625" style="2" customWidth="1"/>
    <col min="10001" max="10239" width="8.85546875" style="2"/>
    <col min="10240" max="10240" width="46.140625" style="2" customWidth="1"/>
    <col min="10241" max="10241" width="30.7109375" style="2" customWidth="1"/>
    <col min="10242" max="10242" width="20.85546875" style="2" customWidth="1"/>
    <col min="10243" max="10244" width="20.42578125" style="2" customWidth="1"/>
    <col min="10245" max="10245" width="14.7109375" style="2" customWidth="1"/>
    <col min="10246" max="10246" width="14" style="2" customWidth="1"/>
    <col min="10247" max="10247" width="32.85546875" style="2" customWidth="1"/>
    <col min="10248" max="10248" width="11" style="2" customWidth="1"/>
    <col min="10249" max="10249" width="11.140625" style="2" customWidth="1"/>
    <col min="10250" max="10251" width="13.28515625" style="2" customWidth="1"/>
    <col min="10252" max="10252" width="13.85546875" style="2" customWidth="1"/>
    <col min="10253" max="10256" width="9.140625" style="2" customWidth="1"/>
    <col min="10257" max="10495" width="8.85546875" style="2"/>
    <col min="10496" max="10496" width="46.140625" style="2" customWidth="1"/>
    <col min="10497" max="10497" width="30.7109375" style="2" customWidth="1"/>
    <col min="10498" max="10498" width="20.85546875" style="2" customWidth="1"/>
    <col min="10499" max="10500" width="20.42578125" style="2" customWidth="1"/>
    <col min="10501" max="10501" width="14.7109375" style="2" customWidth="1"/>
    <col min="10502" max="10502" width="14" style="2" customWidth="1"/>
    <col min="10503" max="10503" width="32.85546875" style="2" customWidth="1"/>
    <col min="10504" max="10504" width="11" style="2" customWidth="1"/>
    <col min="10505" max="10505" width="11.140625" style="2" customWidth="1"/>
    <col min="10506" max="10507" width="13.28515625" style="2" customWidth="1"/>
    <col min="10508" max="10508" width="13.85546875" style="2" customWidth="1"/>
    <col min="10509" max="10512" width="9.140625" style="2" customWidth="1"/>
    <col min="10513" max="10751" width="8.85546875" style="2"/>
    <col min="10752" max="10752" width="46.140625" style="2" customWidth="1"/>
    <col min="10753" max="10753" width="30.7109375" style="2" customWidth="1"/>
    <col min="10754" max="10754" width="20.85546875" style="2" customWidth="1"/>
    <col min="10755" max="10756" width="20.42578125" style="2" customWidth="1"/>
    <col min="10757" max="10757" width="14.7109375" style="2" customWidth="1"/>
    <col min="10758" max="10758" width="14" style="2" customWidth="1"/>
    <col min="10759" max="10759" width="32.85546875" style="2" customWidth="1"/>
    <col min="10760" max="10760" width="11" style="2" customWidth="1"/>
    <col min="10761" max="10761" width="11.140625" style="2" customWidth="1"/>
    <col min="10762" max="10763" width="13.28515625" style="2" customWidth="1"/>
    <col min="10764" max="10764" width="13.85546875" style="2" customWidth="1"/>
    <col min="10765" max="10768" width="9.140625" style="2" customWidth="1"/>
    <col min="10769" max="11007" width="8.85546875" style="2"/>
    <col min="11008" max="11008" width="46.140625" style="2" customWidth="1"/>
    <col min="11009" max="11009" width="30.7109375" style="2" customWidth="1"/>
    <col min="11010" max="11010" width="20.85546875" style="2" customWidth="1"/>
    <col min="11011" max="11012" width="20.42578125" style="2" customWidth="1"/>
    <col min="11013" max="11013" width="14.7109375" style="2" customWidth="1"/>
    <col min="11014" max="11014" width="14" style="2" customWidth="1"/>
    <col min="11015" max="11015" width="32.85546875" style="2" customWidth="1"/>
    <col min="11016" max="11016" width="11" style="2" customWidth="1"/>
    <col min="11017" max="11017" width="11.140625" style="2" customWidth="1"/>
    <col min="11018" max="11019" width="13.28515625" style="2" customWidth="1"/>
    <col min="11020" max="11020" width="13.85546875" style="2" customWidth="1"/>
    <col min="11021" max="11024" width="9.140625" style="2" customWidth="1"/>
    <col min="11025" max="11263" width="8.85546875" style="2"/>
    <col min="11264" max="11264" width="46.140625" style="2" customWidth="1"/>
    <col min="11265" max="11265" width="30.7109375" style="2" customWidth="1"/>
    <col min="11266" max="11266" width="20.85546875" style="2" customWidth="1"/>
    <col min="11267" max="11268" width="20.42578125" style="2" customWidth="1"/>
    <col min="11269" max="11269" width="14.7109375" style="2" customWidth="1"/>
    <col min="11270" max="11270" width="14" style="2" customWidth="1"/>
    <col min="11271" max="11271" width="32.85546875" style="2" customWidth="1"/>
    <col min="11272" max="11272" width="11" style="2" customWidth="1"/>
    <col min="11273" max="11273" width="11.140625" style="2" customWidth="1"/>
    <col min="11274" max="11275" width="13.28515625" style="2" customWidth="1"/>
    <col min="11276" max="11276" width="13.85546875" style="2" customWidth="1"/>
    <col min="11277" max="11280" width="9.140625" style="2" customWidth="1"/>
    <col min="11281" max="11519" width="8.85546875" style="2"/>
    <col min="11520" max="11520" width="46.140625" style="2" customWidth="1"/>
    <col min="11521" max="11521" width="30.7109375" style="2" customWidth="1"/>
    <col min="11522" max="11522" width="20.85546875" style="2" customWidth="1"/>
    <col min="11523" max="11524" width="20.42578125" style="2" customWidth="1"/>
    <col min="11525" max="11525" width="14.7109375" style="2" customWidth="1"/>
    <col min="11526" max="11526" width="14" style="2" customWidth="1"/>
    <col min="11527" max="11527" width="32.85546875" style="2" customWidth="1"/>
    <col min="11528" max="11528" width="11" style="2" customWidth="1"/>
    <col min="11529" max="11529" width="11.140625" style="2" customWidth="1"/>
    <col min="11530" max="11531" width="13.28515625" style="2" customWidth="1"/>
    <col min="11532" max="11532" width="13.85546875" style="2" customWidth="1"/>
    <col min="11533" max="11536" width="9.140625" style="2" customWidth="1"/>
    <col min="11537" max="11775" width="8.85546875" style="2"/>
    <col min="11776" max="11776" width="46.140625" style="2" customWidth="1"/>
    <col min="11777" max="11777" width="30.7109375" style="2" customWidth="1"/>
    <col min="11778" max="11778" width="20.85546875" style="2" customWidth="1"/>
    <col min="11779" max="11780" width="20.42578125" style="2" customWidth="1"/>
    <col min="11781" max="11781" width="14.7109375" style="2" customWidth="1"/>
    <col min="11782" max="11782" width="14" style="2" customWidth="1"/>
    <col min="11783" max="11783" width="32.85546875" style="2" customWidth="1"/>
    <col min="11784" max="11784" width="11" style="2" customWidth="1"/>
    <col min="11785" max="11785" width="11.140625" style="2" customWidth="1"/>
    <col min="11786" max="11787" width="13.28515625" style="2" customWidth="1"/>
    <col min="11788" max="11788" width="13.85546875" style="2" customWidth="1"/>
    <col min="11789" max="11792" width="9.140625" style="2" customWidth="1"/>
    <col min="11793" max="12031" width="8.85546875" style="2"/>
    <col min="12032" max="12032" width="46.140625" style="2" customWidth="1"/>
    <col min="12033" max="12033" width="30.7109375" style="2" customWidth="1"/>
    <col min="12034" max="12034" width="20.85546875" style="2" customWidth="1"/>
    <col min="12035" max="12036" width="20.42578125" style="2" customWidth="1"/>
    <col min="12037" max="12037" width="14.7109375" style="2" customWidth="1"/>
    <col min="12038" max="12038" width="14" style="2" customWidth="1"/>
    <col min="12039" max="12039" width="32.85546875" style="2" customWidth="1"/>
    <col min="12040" max="12040" width="11" style="2" customWidth="1"/>
    <col min="12041" max="12041" width="11.140625" style="2" customWidth="1"/>
    <col min="12042" max="12043" width="13.28515625" style="2" customWidth="1"/>
    <col min="12044" max="12044" width="13.85546875" style="2" customWidth="1"/>
    <col min="12045" max="12048" width="9.140625" style="2" customWidth="1"/>
    <col min="12049" max="12287" width="8.85546875" style="2"/>
    <col min="12288" max="12288" width="46.140625" style="2" customWidth="1"/>
    <col min="12289" max="12289" width="30.7109375" style="2" customWidth="1"/>
    <col min="12290" max="12290" width="20.85546875" style="2" customWidth="1"/>
    <col min="12291" max="12292" width="20.42578125" style="2" customWidth="1"/>
    <col min="12293" max="12293" width="14.7109375" style="2" customWidth="1"/>
    <col min="12294" max="12294" width="14" style="2" customWidth="1"/>
    <col min="12295" max="12295" width="32.85546875" style="2" customWidth="1"/>
    <col min="12296" max="12296" width="11" style="2" customWidth="1"/>
    <col min="12297" max="12297" width="11.140625" style="2" customWidth="1"/>
    <col min="12298" max="12299" width="13.28515625" style="2" customWidth="1"/>
    <col min="12300" max="12300" width="13.85546875" style="2" customWidth="1"/>
    <col min="12301" max="12304" width="9.140625" style="2" customWidth="1"/>
    <col min="12305" max="12543" width="8.85546875" style="2"/>
    <col min="12544" max="12544" width="46.140625" style="2" customWidth="1"/>
    <col min="12545" max="12545" width="30.7109375" style="2" customWidth="1"/>
    <col min="12546" max="12546" width="20.85546875" style="2" customWidth="1"/>
    <col min="12547" max="12548" width="20.42578125" style="2" customWidth="1"/>
    <col min="12549" max="12549" width="14.7109375" style="2" customWidth="1"/>
    <col min="12550" max="12550" width="14" style="2" customWidth="1"/>
    <col min="12551" max="12551" width="32.85546875" style="2" customWidth="1"/>
    <col min="12552" max="12552" width="11" style="2" customWidth="1"/>
    <col min="12553" max="12553" width="11.140625" style="2" customWidth="1"/>
    <col min="12554" max="12555" width="13.28515625" style="2" customWidth="1"/>
    <col min="12556" max="12556" width="13.85546875" style="2" customWidth="1"/>
    <col min="12557" max="12560" width="9.140625" style="2" customWidth="1"/>
    <col min="12561" max="12799" width="8.85546875" style="2"/>
    <col min="12800" max="12800" width="46.140625" style="2" customWidth="1"/>
    <col min="12801" max="12801" width="30.7109375" style="2" customWidth="1"/>
    <col min="12802" max="12802" width="20.85546875" style="2" customWidth="1"/>
    <col min="12803" max="12804" width="20.42578125" style="2" customWidth="1"/>
    <col min="12805" max="12805" width="14.7109375" style="2" customWidth="1"/>
    <col min="12806" max="12806" width="14" style="2" customWidth="1"/>
    <col min="12807" max="12807" width="32.85546875" style="2" customWidth="1"/>
    <col min="12808" max="12808" width="11" style="2" customWidth="1"/>
    <col min="12809" max="12809" width="11.140625" style="2" customWidth="1"/>
    <col min="12810" max="12811" width="13.28515625" style="2" customWidth="1"/>
    <col min="12812" max="12812" width="13.85546875" style="2" customWidth="1"/>
    <col min="12813" max="12816" width="9.140625" style="2" customWidth="1"/>
    <col min="12817" max="13055" width="8.85546875" style="2"/>
    <col min="13056" max="13056" width="46.140625" style="2" customWidth="1"/>
    <col min="13057" max="13057" width="30.7109375" style="2" customWidth="1"/>
    <col min="13058" max="13058" width="20.85546875" style="2" customWidth="1"/>
    <col min="13059" max="13060" width="20.42578125" style="2" customWidth="1"/>
    <col min="13061" max="13061" width="14.7109375" style="2" customWidth="1"/>
    <col min="13062" max="13062" width="14" style="2" customWidth="1"/>
    <col min="13063" max="13063" width="32.85546875" style="2" customWidth="1"/>
    <col min="13064" max="13064" width="11" style="2" customWidth="1"/>
    <col min="13065" max="13065" width="11.140625" style="2" customWidth="1"/>
    <col min="13066" max="13067" width="13.28515625" style="2" customWidth="1"/>
    <col min="13068" max="13068" width="13.85546875" style="2" customWidth="1"/>
    <col min="13069" max="13072" width="9.140625" style="2" customWidth="1"/>
    <col min="13073" max="13311" width="8.85546875" style="2"/>
    <col min="13312" max="13312" width="46.140625" style="2" customWidth="1"/>
    <col min="13313" max="13313" width="30.7109375" style="2" customWidth="1"/>
    <col min="13314" max="13314" width="20.85546875" style="2" customWidth="1"/>
    <col min="13315" max="13316" width="20.42578125" style="2" customWidth="1"/>
    <col min="13317" max="13317" width="14.7109375" style="2" customWidth="1"/>
    <col min="13318" max="13318" width="14" style="2" customWidth="1"/>
    <col min="13319" max="13319" width="32.85546875" style="2" customWidth="1"/>
    <col min="13320" max="13320" width="11" style="2" customWidth="1"/>
    <col min="13321" max="13321" width="11.140625" style="2" customWidth="1"/>
    <col min="13322" max="13323" width="13.28515625" style="2" customWidth="1"/>
    <col min="13324" max="13324" width="13.85546875" style="2" customWidth="1"/>
    <col min="13325" max="13328" width="9.140625" style="2" customWidth="1"/>
    <col min="13329" max="13567" width="8.85546875" style="2"/>
    <col min="13568" max="13568" width="46.140625" style="2" customWidth="1"/>
    <col min="13569" max="13569" width="30.7109375" style="2" customWidth="1"/>
    <col min="13570" max="13570" width="20.85546875" style="2" customWidth="1"/>
    <col min="13571" max="13572" width="20.42578125" style="2" customWidth="1"/>
    <col min="13573" max="13573" width="14.7109375" style="2" customWidth="1"/>
    <col min="13574" max="13574" width="14" style="2" customWidth="1"/>
    <col min="13575" max="13575" width="32.85546875" style="2" customWidth="1"/>
    <col min="13576" max="13576" width="11" style="2" customWidth="1"/>
    <col min="13577" max="13577" width="11.140625" style="2" customWidth="1"/>
    <col min="13578" max="13579" width="13.28515625" style="2" customWidth="1"/>
    <col min="13580" max="13580" width="13.85546875" style="2" customWidth="1"/>
    <col min="13581" max="13584" width="9.140625" style="2" customWidth="1"/>
    <col min="13585" max="13823" width="8.85546875" style="2"/>
    <col min="13824" max="13824" width="46.140625" style="2" customWidth="1"/>
    <col min="13825" max="13825" width="30.7109375" style="2" customWidth="1"/>
    <col min="13826" max="13826" width="20.85546875" style="2" customWidth="1"/>
    <col min="13827" max="13828" width="20.42578125" style="2" customWidth="1"/>
    <col min="13829" max="13829" width="14.7109375" style="2" customWidth="1"/>
    <col min="13830" max="13830" width="14" style="2" customWidth="1"/>
    <col min="13831" max="13831" width="32.85546875" style="2" customWidth="1"/>
    <col min="13832" max="13832" width="11" style="2" customWidth="1"/>
    <col min="13833" max="13833" width="11.140625" style="2" customWidth="1"/>
    <col min="13834" max="13835" width="13.28515625" style="2" customWidth="1"/>
    <col min="13836" max="13836" width="13.85546875" style="2" customWidth="1"/>
    <col min="13837" max="13840" width="9.140625" style="2" customWidth="1"/>
    <col min="13841" max="14079" width="8.85546875" style="2"/>
    <col min="14080" max="14080" width="46.140625" style="2" customWidth="1"/>
    <col min="14081" max="14081" width="30.7109375" style="2" customWidth="1"/>
    <col min="14082" max="14082" width="20.85546875" style="2" customWidth="1"/>
    <col min="14083" max="14084" width="20.42578125" style="2" customWidth="1"/>
    <col min="14085" max="14085" width="14.7109375" style="2" customWidth="1"/>
    <col min="14086" max="14086" width="14" style="2" customWidth="1"/>
    <col min="14087" max="14087" width="32.85546875" style="2" customWidth="1"/>
    <col min="14088" max="14088" width="11" style="2" customWidth="1"/>
    <col min="14089" max="14089" width="11.140625" style="2" customWidth="1"/>
    <col min="14090" max="14091" width="13.28515625" style="2" customWidth="1"/>
    <col min="14092" max="14092" width="13.85546875" style="2" customWidth="1"/>
    <col min="14093" max="14096" width="9.140625" style="2" customWidth="1"/>
    <col min="14097" max="14335" width="8.85546875" style="2"/>
    <col min="14336" max="14336" width="46.140625" style="2" customWidth="1"/>
    <col min="14337" max="14337" width="30.7109375" style="2" customWidth="1"/>
    <col min="14338" max="14338" width="20.85546875" style="2" customWidth="1"/>
    <col min="14339" max="14340" width="20.42578125" style="2" customWidth="1"/>
    <col min="14341" max="14341" width="14.7109375" style="2" customWidth="1"/>
    <col min="14342" max="14342" width="14" style="2" customWidth="1"/>
    <col min="14343" max="14343" width="32.85546875" style="2" customWidth="1"/>
    <col min="14344" max="14344" width="11" style="2" customWidth="1"/>
    <col min="14345" max="14345" width="11.140625" style="2" customWidth="1"/>
    <col min="14346" max="14347" width="13.28515625" style="2" customWidth="1"/>
    <col min="14348" max="14348" width="13.85546875" style="2" customWidth="1"/>
    <col min="14349" max="14352" width="9.140625" style="2" customWidth="1"/>
    <col min="14353" max="14591" width="8.85546875" style="2"/>
    <col min="14592" max="14592" width="46.140625" style="2" customWidth="1"/>
    <col min="14593" max="14593" width="30.7109375" style="2" customWidth="1"/>
    <col min="14594" max="14594" width="20.85546875" style="2" customWidth="1"/>
    <col min="14595" max="14596" width="20.42578125" style="2" customWidth="1"/>
    <col min="14597" max="14597" width="14.7109375" style="2" customWidth="1"/>
    <col min="14598" max="14598" width="14" style="2" customWidth="1"/>
    <col min="14599" max="14599" width="32.85546875" style="2" customWidth="1"/>
    <col min="14600" max="14600" width="11" style="2" customWidth="1"/>
    <col min="14601" max="14601" width="11.140625" style="2" customWidth="1"/>
    <col min="14602" max="14603" width="13.28515625" style="2" customWidth="1"/>
    <col min="14604" max="14604" width="13.85546875" style="2" customWidth="1"/>
    <col min="14605" max="14608" width="9.140625" style="2" customWidth="1"/>
    <col min="14609" max="14847" width="8.85546875" style="2"/>
    <col min="14848" max="14848" width="46.140625" style="2" customWidth="1"/>
    <col min="14849" max="14849" width="30.7109375" style="2" customWidth="1"/>
    <col min="14850" max="14850" width="20.85546875" style="2" customWidth="1"/>
    <col min="14851" max="14852" width="20.42578125" style="2" customWidth="1"/>
    <col min="14853" max="14853" width="14.7109375" style="2" customWidth="1"/>
    <col min="14854" max="14854" width="14" style="2" customWidth="1"/>
    <col min="14855" max="14855" width="32.85546875" style="2" customWidth="1"/>
    <col min="14856" max="14856" width="11" style="2" customWidth="1"/>
    <col min="14857" max="14857" width="11.140625" style="2" customWidth="1"/>
    <col min="14858" max="14859" width="13.28515625" style="2" customWidth="1"/>
    <col min="14860" max="14860" width="13.85546875" style="2" customWidth="1"/>
    <col min="14861" max="14864" width="9.140625" style="2" customWidth="1"/>
    <col min="14865" max="15103" width="8.85546875" style="2"/>
    <col min="15104" max="15104" width="46.140625" style="2" customWidth="1"/>
    <col min="15105" max="15105" width="30.7109375" style="2" customWidth="1"/>
    <col min="15106" max="15106" width="20.85546875" style="2" customWidth="1"/>
    <col min="15107" max="15108" width="20.42578125" style="2" customWidth="1"/>
    <col min="15109" max="15109" width="14.7109375" style="2" customWidth="1"/>
    <col min="15110" max="15110" width="14" style="2" customWidth="1"/>
    <col min="15111" max="15111" width="32.85546875" style="2" customWidth="1"/>
    <col min="15112" max="15112" width="11" style="2" customWidth="1"/>
    <col min="15113" max="15113" width="11.140625" style="2" customWidth="1"/>
    <col min="15114" max="15115" width="13.28515625" style="2" customWidth="1"/>
    <col min="15116" max="15116" width="13.85546875" style="2" customWidth="1"/>
    <col min="15117" max="15120" width="9.140625" style="2" customWidth="1"/>
    <col min="15121" max="15359" width="8.85546875" style="2"/>
    <col min="15360" max="15360" width="46.140625" style="2" customWidth="1"/>
    <col min="15361" max="15361" width="30.7109375" style="2" customWidth="1"/>
    <col min="15362" max="15362" width="20.85546875" style="2" customWidth="1"/>
    <col min="15363" max="15364" width="20.42578125" style="2" customWidth="1"/>
    <col min="15365" max="15365" width="14.7109375" style="2" customWidth="1"/>
    <col min="15366" max="15366" width="14" style="2" customWidth="1"/>
    <col min="15367" max="15367" width="32.85546875" style="2" customWidth="1"/>
    <col min="15368" max="15368" width="11" style="2" customWidth="1"/>
    <col min="15369" max="15369" width="11.140625" style="2" customWidth="1"/>
    <col min="15370" max="15371" width="13.28515625" style="2" customWidth="1"/>
    <col min="15372" max="15372" width="13.85546875" style="2" customWidth="1"/>
    <col min="15373" max="15376" width="9.140625" style="2" customWidth="1"/>
    <col min="15377" max="15615" width="8.85546875" style="2"/>
    <col min="15616" max="15616" width="46.140625" style="2" customWidth="1"/>
    <col min="15617" max="15617" width="30.7109375" style="2" customWidth="1"/>
    <col min="15618" max="15618" width="20.85546875" style="2" customWidth="1"/>
    <col min="15619" max="15620" width="20.42578125" style="2" customWidth="1"/>
    <col min="15621" max="15621" width="14.7109375" style="2" customWidth="1"/>
    <col min="15622" max="15622" width="14" style="2" customWidth="1"/>
    <col min="15623" max="15623" width="32.85546875" style="2" customWidth="1"/>
    <col min="15624" max="15624" width="11" style="2" customWidth="1"/>
    <col min="15625" max="15625" width="11.140625" style="2" customWidth="1"/>
    <col min="15626" max="15627" width="13.28515625" style="2" customWidth="1"/>
    <col min="15628" max="15628" width="13.85546875" style="2" customWidth="1"/>
    <col min="15629" max="15632" width="9.140625" style="2" customWidth="1"/>
    <col min="15633" max="15871" width="8.85546875" style="2"/>
    <col min="15872" max="15872" width="46.140625" style="2" customWidth="1"/>
    <col min="15873" max="15873" width="30.7109375" style="2" customWidth="1"/>
    <col min="15874" max="15874" width="20.85546875" style="2" customWidth="1"/>
    <col min="15875" max="15876" width="20.42578125" style="2" customWidth="1"/>
    <col min="15877" max="15877" width="14.7109375" style="2" customWidth="1"/>
    <col min="15878" max="15878" width="14" style="2" customWidth="1"/>
    <col min="15879" max="15879" width="32.85546875" style="2" customWidth="1"/>
    <col min="15880" max="15880" width="11" style="2" customWidth="1"/>
    <col min="15881" max="15881" width="11.140625" style="2" customWidth="1"/>
    <col min="15882" max="15883" width="13.28515625" style="2" customWidth="1"/>
    <col min="15884" max="15884" width="13.85546875" style="2" customWidth="1"/>
    <col min="15885" max="15888" width="9.140625" style="2" customWidth="1"/>
    <col min="15889" max="16127" width="8.85546875" style="2"/>
    <col min="16128" max="16128" width="46.140625" style="2" customWidth="1"/>
    <col min="16129" max="16129" width="30.7109375" style="2" customWidth="1"/>
    <col min="16130" max="16130" width="20.85546875" style="2" customWidth="1"/>
    <col min="16131" max="16132" width="20.42578125" style="2" customWidth="1"/>
    <col min="16133" max="16133" width="14.7109375" style="2" customWidth="1"/>
    <col min="16134" max="16134" width="14" style="2" customWidth="1"/>
    <col min="16135" max="16135" width="32.85546875" style="2" customWidth="1"/>
    <col min="16136" max="16136" width="11" style="2" customWidth="1"/>
    <col min="16137" max="16137" width="11.140625" style="2" customWidth="1"/>
    <col min="16138" max="16139" width="13.28515625" style="2" customWidth="1"/>
    <col min="16140" max="16140" width="13.85546875" style="2" customWidth="1"/>
    <col min="16141" max="16144" width="9.140625" style="2" customWidth="1"/>
    <col min="16145" max="16383" width="8.85546875" style="2"/>
    <col min="16384" max="16384" width="8.85546875" style="2" customWidth="1"/>
  </cols>
  <sheetData>
    <row r="1" spans="4:7">
      <c r="F1" s="576" t="s">
        <v>30</v>
      </c>
      <c r="G1" s="576"/>
    </row>
    <row r="2" spans="4:7">
      <c r="D2" s="576" t="s">
        <v>0</v>
      </c>
      <c r="E2" s="576"/>
      <c r="F2" s="576"/>
      <c r="G2" s="576"/>
    </row>
    <row r="3" spans="4:7">
      <c r="D3" s="576" t="s">
        <v>218</v>
      </c>
      <c r="E3" s="576"/>
      <c r="F3" s="576"/>
      <c r="G3" s="576"/>
    </row>
    <row r="4" spans="4:7" ht="16.7" customHeight="1">
      <c r="D4" s="576" t="s">
        <v>1</v>
      </c>
      <c r="E4" s="576"/>
      <c r="F4" s="576"/>
      <c r="G4" s="576"/>
    </row>
    <row r="5" spans="4:7">
      <c r="D5" s="4"/>
      <c r="E5" s="4"/>
      <c r="F5" s="4"/>
      <c r="G5" s="4"/>
    </row>
    <row r="7" spans="4:7" s="5" customFormat="1" ht="19.5" customHeight="1">
      <c r="D7" s="581" t="s">
        <v>2</v>
      </c>
      <c r="E7" s="581"/>
      <c r="F7" s="581"/>
      <c r="G7" s="581"/>
    </row>
    <row r="8" spans="4:7" s="5" customFormat="1" ht="15.75">
      <c r="D8" s="580" t="s">
        <v>3</v>
      </c>
      <c r="E8" s="580"/>
      <c r="F8" s="580"/>
      <c r="G8" s="580"/>
    </row>
    <row r="9" spans="4:7" s="5" customFormat="1" ht="15.75">
      <c r="D9" s="580" t="s">
        <v>219</v>
      </c>
      <c r="E9" s="580"/>
      <c r="F9" s="580"/>
      <c r="G9" s="580"/>
    </row>
    <row r="10" spans="4:7" s="5" customFormat="1" ht="15.75">
      <c r="D10" s="581" t="s">
        <v>4</v>
      </c>
      <c r="E10" s="581"/>
      <c r="F10" s="581"/>
      <c r="G10" s="581"/>
    </row>
    <row r="11" spans="4:7" s="5" customFormat="1" ht="21.75" customHeight="1"/>
    <row r="12" spans="4:7" s="5" customFormat="1" ht="19.5" customHeight="1">
      <c r="D12" s="581" t="s">
        <v>31</v>
      </c>
      <c r="E12" s="581"/>
      <c r="F12" s="581"/>
      <c r="G12" s="581"/>
    </row>
    <row r="13" spans="4:7" s="6" customFormat="1" ht="15.75">
      <c r="D13" s="580" t="s">
        <v>32</v>
      </c>
      <c r="E13" s="580"/>
      <c r="F13" s="580"/>
      <c r="G13" s="580"/>
    </row>
    <row r="14" spans="4:7" s="44" customFormat="1" ht="15.75">
      <c r="D14" s="579" t="s">
        <v>33</v>
      </c>
      <c r="E14" s="579"/>
      <c r="F14" s="579"/>
      <c r="G14" s="579"/>
    </row>
    <row r="15" spans="4:7" s="44" customFormat="1" ht="15.75">
      <c r="D15" s="597" t="s">
        <v>206</v>
      </c>
      <c r="E15" s="597"/>
      <c r="F15" s="597"/>
      <c r="G15" s="597"/>
    </row>
    <row r="16" spans="4:7" s="44" customFormat="1" ht="15.75">
      <c r="D16" s="579" t="s">
        <v>34</v>
      </c>
      <c r="E16" s="579"/>
      <c r="F16" s="579"/>
      <c r="G16" s="579"/>
    </row>
    <row r="17" spans="1:12" s="44" customFormat="1" ht="15.75">
      <c r="F17" s="46" t="s">
        <v>35</v>
      </c>
    </row>
    <row r="18" spans="1:12" s="44" customFormat="1" ht="18" customHeight="1"/>
    <row r="19" spans="1:12" s="44" customFormat="1" ht="18" customHeight="1">
      <c r="F19" s="45"/>
    </row>
    <row r="20" spans="1:12" s="9" customFormat="1" ht="15.75">
      <c r="A20" s="578" t="s">
        <v>5</v>
      </c>
      <c r="B20" s="578"/>
      <c r="C20" s="578"/>
      <c r="D20" s="578"/>
      <c r="E20" s="578"/>
      <c r="F20" s="578"/>
      <c r="G20" s="578"/>
      <c r="H20" s="8"/>
    </row>
    <row r="21" spans="1:12" s="9" customFormat="1" ht="15.75">
      <c r="A21" s="585" t="s">
        <v>207</v>
      </c>
      <c r="B21" s="585"/>
      <c r="C21" s="585"/>
      <c r="D21" s="585"/>
      <c r="E21" s="585"/>
      <c r="F21" s="585"/>
      <c r="G21" s="585"/>
      <c r="H21" s="8"/>
    </row>
    <row r="22" spans="1:12" s="9" customFormat="1" ht="15.75">
      <c r="A22" s="603" t="s">
        <v>6</v>
      </c>
      <c r="B22" s="603"/>
      <c r="C22" s="603"/>
      <c r="D22" s="603"/>
      <c r="E22" s="603"/>
      <c r="F22" s="603"/>
      <c r="G22" s="603"/>
      <c r="H22" s="8"/>
    </row>
    <row r="23" spans="1:12" s="9" customFormat="1" ht="15" customHeight="1">
      <c r="A23" s="578" t="s">
        <v>36</v>
      </c>
      <c r="B23" s="578"/>
      <c r="C23" s="578"/>
      <c r="D23" s="578"/>
      <c r="E23" s="578"/>
      <c r="F23" s="578"/>
      <c r="G23" s="578"/>
      <c r="H23" s="8"/>
    </row>
    <row r="24" spans="1:12" ht="18" customHeight="1">
      <c r="A24" s="12"/>
      <c r="B24" s="12"/>
      <c r="C24" s="13"/>
      <c r="D24" s="13"/>
      <c r="E24" s="13"/>
      <c r="F24" s="13"/>
      <c r="G24" s="13"/>
      <c r="I24" s="14"/>
      <c r="J24" s="14"/>
      <c r="K24" s="14"/>
      <c r="L24" s="14"/>
    </row>
    <row r="25" spans="1:12" ht="52.7" customHeight="1">
      <c r="A25" s="577" t="s">
        <v>37</v>
      </c>
      <c r="B25" s="577"/>
      <c r="C25" s="577"/>
      <c r="D25" s="577"/>
      <c r="E25" s="577"/>
      <c r="F25" s="577"/>
      <c r="G25" s="577"/>
      <c r="I25" s="14"/>
      <c r="J25" s="14"/>
      <c r="K25" s="14"/>
      <c r="L25" s="14"/>
    </row>
    <row r="26" spans="1:12" s="9" customFormat="1" ht="21.75" customHeight="1">
      <c r="A26" s="582" t="s">
        <v>205</v>
      </c>
      <c r="B26" s="582"/>
      <c r="C26" s="582"/>
      <c r="D26" s="582"/>
      <c r="E26" s="582"/>
      <c r="F26" s="582"/>
      <c r="G26" s="582"/>
      <c r="H26" s="8"/>
      <c r="I26" s="13"/>
      <c r="J26" s="13"/>
      <c r="K26" s="13"/>
      <c r="L26" s="13"/>
    </row>
    <row r="27" spans="1:12" s="9" customFormat="1" ht="78.75" customHeight="1">
      <c r="A27" s="583" t="s">
        <v>143</v>
      </c>
      <c r="B27" s="583"/>
      <c r="C27" s="583"/>
      <c r="D27" s="583"/>
      <c r="E27" s="583"/>
      <c r="F27" s="583"/>
      <c r="G27" s="583"/>
      <c r="H27" s="16"/>
      <c r="I27" s="17"/>
      <c r="J27" s="17"/>
      <c r="K27" s="17"/>
    </row>
    <row r="28" spans="1:12" s="18" customFormat="1" ht="17.25" customHeight="1">
      <c r="A28" s="5" t="s">
        <v>7</v>
      </c>
    </row>
    <row r="29" spans="1:12" s="18" customFormat="1" ht="15" customHeight="1">
      <c r="A29" s="584" t="s">
        <v>295</v>
      </c>
      <c r="B29" s="584"/>
      <c r="C29" s="584"/>
      <c r="D29" s="584"/>
      <c r="E29" s="584"/>
      <c r="F29" s="584"/>
      <c r="G29" s="584"/>
    </row>
    <row r="30" spans="1:12" s="18" customFormat="1" ht="15" customHeight="1">
      <c r="A30" s="588" t="s">
        <v>137</v>
      </c>
      <c r="B30" s="588"/>
      <c r="C30" s="588"/>
      <c r="D30" s="588"/>
      <c r="E30" s="588"/>
      <c r="F30" s="588"/>
      <c r="G30" s="588"/>
    </row>
    <row r="31" spans="1:12" s="18" customFormat="1" ht="15" customHeight="1">
      <c r="A31" s="5" t="s">
        <v>138</v>
      </c>
    </row>
    <row r="32" spans="1:12" s="18" customFormat="1" ht="15" customHeight="1">
      <c r="A32" s="5" t="s">
        <v>139</v>
      </c>
    </row>
    <row r="33" spans="1:12" ht="32.25" customHeight="1">
      <c r="A33" s="583" t="s">
        <v>142</v>
      </c>
      <c r="B33" s="583"/>
      <c r="C33" s="583"/>
      <c r="D33" s="583"/>
      <c r="E33" s="583"/>
      <c r="F33" s="583"/>
      <c r="G33" s="583"/>
      <c r="H33" s="19"/>
      <c r="I33" s="20"/>
      <c r="J33" s="20"/>
      <c r="K33" s="20"/>
    </row>
    <row r="34" spans="1:12" s="18" customFormat="1" ht="15.75">
      <c r="A34" s="582" t="s">
        <v>343</v>
      </c>
      <c r="B34" s="582"/>
      <c r="C34" s="582"/>
      <c r="D34" s="582"/>
      <c r="E34" s="582"/>
      <c r="F34" s="582"/>
      <c r="G34" s="582"/>
    </row>
    <row r="35" spans="1:12" s="18" customFormat="1" ht="15.75">
      <c r="A35" s="575" t="s">
        <v>67</v>
      </c>
      <c r="B35" s="575"/>
      <c r="C35" s="575"/>
      <c r="D35" s="575" t="s">
        <v>11</v>
      </c>
      <c r="E35" s="575" t="s">
        <v>68</v>
      </c>
      <c r="F35" s="575"/>
      <c r="G35" s="575"/>
    </row>
    <row r="36" spans="1:12" s="18" customFormat="1" ht="15.75">
      <c r="A36" s="575"/>
      <c r="B36" s="575"/>
      <c r="C36" s="575"/>
      <c r="D36" s="575"/>
      <c r="E36" s="565" t="s">
        <v>17</v>
      </c>
      <c r="F36" s="565" t="s">
        <v>18</v>
      </c>
      <c r="G36" s="565" t="s">
        <v>38</v>
      </c>
    </row>
    <row r="37" spans="1:12" s="18" customFormat="1" ht="34.700000000000003" customHeight="1">
      <c r="A37" s="572" t="s">
        <v>415</v>
      </c>
      <c r="B37" s="573"/>
      <c r="C37" s="574"/>
      <c r="D37" s="431" t="s">
        <v>416</v>
      </c>
      <c r="E37" s="304">
        <v>1135.5</v>
      </c>
      <c r="F37" s="304"/>
      <c r="G37" s="304"/>
      <c r="H37" s="430"/>
    </row>
    <row r="38" spans="1:12" s="18" customFormat="1" ht="15.75">
      <c r="A38" s="572" t="s">
        <v>417</v>
      </c>
      <c r="B38" s="573"/>
      <c r="C38" s="574"/>
      <c r="D38" s="431" t="s">
        <v>70</v>
      </c>
      <c r="E38" s="304">
        <v>30.7</v>
      </c>
      <c r="F38" s="304"/>
      <c r="G38" s="304"/>
      <c r="H38" s="571"/>
    </row>
    <row r="39" spans="1:12" s="18" customFormat="1" ht="13.5" customHeight="1">
      <c r="A39" s="562"/>
      <c r="B39" s="562"/>
      <c r="C39" s="562"/>
      <c r="D39" s="562"/>
      <c r="E39" s="562"/>
      <c r="F39" s="562"/>
      <c r="G39" s="562"/>
    </row>
    <row r="40" spans="1:12" ht="119.25" customHeight="1">
      <c r="A40" s="602" t="s">
        <v>418</v>
      </c>
      <c r="B40" s="602"/>
      <c r="C40" s="602"/>
      <c r="D40" s="602"/>
      <c r="E40" s="602"/>
      <c r="F40" s="602"/>
      <c r="G40" s="602"/>
    </row>
    <row r="41" spans="1:12" ht="5.25" customHeight="1">
      <c r="A41" s="593"/>
      <c r="B41" s="593"/>
      <c r="C41" s="593"/>
      <c r="D41" s="593"/>
      <c r="E41" s="593"/>
      <c r="F41" s="593"/>
      <c r="G41" s="593"/>
    </row>
    <row r="42" spans="1:12" ht="15.75">
      <c r="A42" s="594" t="s">
        <v>9</v>
      </c>
      <c r="B42" s="594"/>
      <c r="C42" s="594"/>
      <c r="D42" s="594"/>
      <c r="E42" s="594"/>
      <c r="F42" s="594"/>
      <c r="G42" s="594"/>
      <c r="H42" s="2"/>
    </row>
    <row r="43" spans="1:12" ht="30.95" customHeight="1">
      <c r="A43" s="595" t="s">
        <v>10</v>
      </c>
      <c r="B43" s="595" t="s">
        <v>11</v>
      </c>
      <c r="C43" s="22" t="s">
        <v>12</v>
      </c>
      <c r="D43" s="22" t="s">
        <v>13</v>
      </c>
      <c r="E43" s="599" t="s">
        <v>14</v>
      </c>
      <c r="F43" s="600"/>
      <c r="G43" s="601"/>
      <c r="H43" s="2"/>
    </row>
    <row r="44" spans="1:12" ht="17.25" customHeight="1">
      <c r="A44" s="596"/>
      <c r="B44" s="598"/>
      <c r="C44" s="23" t="s">
        <v>15</v>
      </c>
      <c r="D44" s="23" t="s">
        <v>16</v>
      </c>
      <c r="E44" s="23" t="s">
        <v>17</v>
      </c>
      <c r="F44" s="23" t="s">
        <v>18</v>
      </c>
      <c r="G44" s="23" t="s">
        <v>38</v>
      </c>
      <c r="H44" s="2"/>
    </row>
    <row r="45" spans="1:12" ht="33" customHeight="1">
      <c r="A45" s="24" t="s">
        <v>19</v>
      </c>
      <c r="B45" s="22" t="s">
        <v>20</v>
      </c>
      <c r="C45" s="25">
        <f>C86</f>
        <v>0</v>
      </c>
      <c r="D45" s="25">
        <f t="shared" ref="D45:G45" si="0">D86</f>
        <v>21235</v>
      </c>
      <c r="E45" s="25">
        <f t="shared" si="0"/>
        <v>382541</v>
      </c>
      <c r="F45" s="25">
        <f t="shared" si="0"/>
        <v>0</v>
      </c>
      <c r="G45" s="25">
        <f t="shared" si="0"/>
        <v>0</v>
      </c>
      <c r="H45" s="2"/>
    </row>
    <row r="46" spans="1:12" ht="16.5" customHeight="1">
      <c r="A46" s="24" t="s">
        <v>21</v>
      </c>
      <c r="B46" s="22" t="s">
        <v>20</v>
      </c>
      <c r="C46" s="25">
        <f>C99</f>
        <v>120670</v>
      </c>
      <c r="D46" s="25">
        <f t="shared" ref="D46:G46" si="1">D99</f>
        <v>123396</v>
      </c>
      <c r="E46" s="25">
        <f t="shared" si="1"/>
        <v>0</v>
      </c>
      <c r="F46" s="25">
        <f t="shared" si="1"/>
        <v>0</v>
      </c>
      <c r="G46" s="25">
        <f t="shared" si="1"/>
        <v>0</v>
      </c>
      <c r="H46" s="2"/>
    </row>
    <row r="47" spans="1:12" ht="33" customHeight="1">
      <c r="A47" s="26" t="s">
        <v>22</v>
      </c>
      <c r="B47" s="27" t="s">
        <v>20</v>
      </c>
      <c r="C47" s="28">
        <f>C45+C46</f>
        <v>120670</v>
      </c>
      <c r="D47" s="28">
        <f>D45+D46</f>
        <v>144631</v>
      </c>
      <c r="E47" s="28">
        <f>E45+E46</f>
        <v>382541</v>
      </c>
      <c r="F47" s="28">
        <f>F45+F46</f>
        <v>0</v>
      </c>
      <c r="G47" s="28">
        <f>G45+G46</f>
        <v>0</v>
      </c>
      <c r="H47" s="14"/>
      <c r="I47" s="14"/>
      <c r="J47" s="14"/>
      <c r="K47" s="14"/>
    </row>
    <row r="48" spans="1:12" s="9" customFormat="1" ht="15" customHeight="1">
      <c r="A48" s="577" t="s">
        <v>23</v>
      </c>
      <c r="B48" s="577"/>
      <c r="C48" s="577"/>
      <c r="D48" s="577"/>
      <c r="E48" s="577"/>
      <c r="F48" s="577"/>
      <c r="G48" s="577"/>
      <c r="H48" s="8"/>
      <c r="I48" s="13"/>
      <c r="J48" s="13"/>
      <c r="K48" s="13"/>
      <c r="L48" s="13"/>
    </row>
    <row r="49" spans="1:8" s="18" customFormat="1" ht="17.25" customHeight="1">
      <c r="A49" s="5" t="s">
        <v>24</v>
      </c>
    </row>
    <row r="50" spans="1:8" s="18" customFormat="1" ht="15.75" customHeight="1">
      <c r="A50" s="588" t="s">
        <v>137</v>
      </c>
      <c r="B50" s="588"/>
      <c r="C50" s="588"/>
      <c r="D50" s="588"/>
      <c r="E50" s="588"/>
      <c r="F50" s="588"/>
      <c r="G50" s="588"/>
    </row>
    <row r="51" spans="1:8" s="18" customFormat="1" ht="17.25" customHeight="1">
      <c r="A51" s="5" t="s">
        <v>139</v>
      </c>
      <c r="B51" s="30"/>
      <c r="C51" s="30"/>
      <c r="D51" s="30"/>
      <c r="E51" s="30"/>
      <c r="F51" s="30"/>
      <c r="G51" s="30"/>
    </row>
    <row r="52" spans="1:8" ht="114.75" customHeight="1">
      <c r="A52" s="591" t="s">
        <v>149</v>
      </c>
      <c r="B52" s="591"/>
      <c r="C52" s="591"/>
      <c r="D52" s="591"/>
      <c r="E52" s="591"/>
      <c r="F52" s="591"/>
      <c r="G52" s="591"/>
    </row>
    <row r="53" spans="1:8" ht="16.7" customHeight="1">
      <c r="A53" s="592" t="s">
        <v>25</v>
      </c>
      <c r="B53" s="586" t="s">
        <v>11</v>
      </c>
      <c r="C53" s="31" t="s">
        <v>12</v>
      </c>
      <c r="D53" s="31" t="s">
        <v>13</v>
      </c>
      <c r="E53" s="586" t="s">
        <v>14</v>
      </c>
      <c r="F53" s="586"/>
      <c r="G53" s="586"/>
      <c r="H53" s="2"/>
    </row>
    <row r="54" spans="1:8" ht="14.25" customHeight="1">
      <c r="A54" s="592"/>
      <c r="B54" s="586"/>
      <c r="C54" s="22" t="s">
        <v>15</v>
      </c>
      <c r="D54" s="22" t="s">
        <v>16</v>
      </c>
      <c r="E54" s="22" t="s">
        <v>17</v>
      </c>
      <c r="F54" s="22" t="s">
        <v>18</v>
      </c>
      <c r="G54" s="22" t="s">
        <v>38</v>
      </c>
      <c r="H54" s="2"/>
    </row>
    <row r="55" spans="1:8" ht="15.75">
      <c r="A55" s="33" t="s">
        <v>83</v>
      </c>
      <c r="B55" s="67" t="s">
        <v>44</v>
      </c>
      <c r="C55" s="35">
        <f>C56+C57+C58</f>
        <v>220</v>
      </c>
      <c r="D55" s="35">
        <f t="shared" ref="D55:G55" si="2">D56+D57+D58</f>
        <v>220</v>
      </c>
      <c r="E55" s="35">
        <f t="shared" si="2"/>
        <v>220</v>
      </c>
      <c r="F55" s="35">
        <f t="shared" si="2"/>
        <v>220</v>
      </c>
      <c r="G55" s="35">
        <f t="shared" si="2"/>
        <v>220</v>
      </c>
      <c r="H55" s="2"/>
    </row>
    <row r="56" spans="1:8" s="76" customFormat="1" ht="12.75" hidden="1">
      <c r="A56" s="73" t="s">
        <v>208</v>
      </c>
      <c r="B56" s="74"/>
      <c r="C56" s="75">
        <v>100</v>
      </c>
      <c r="D56" s="75">
        <v>100</v>
      </c>
      <c r="E56" s="75">
        <v>100</v>
      </c>
      <c r="F56" s="75">
        <v>100</v>
      </c>
      <c r="G56" s="75">
        <v>100</v>
      </c>
    </row>
    <row r="57" spans="1:8" s="76" customFormat="1" ht="12.75" hidden="1">
      <c r="A57" s="73" t="s">
        <v>209</v>
      </c>
      <c r="B57" s="74"/>
      <c r="C57" s="75">
        <v>20</v>
      </c>
      <c r="D57" s="75">
        <v>20</v>
      </c>
      <c r="E57" s="75">
        <v>20</v>
      </c>
      <c r="F57" s="75">
        <v>20</v>
      </c>
      <c r="G57" s="75">
        <v>20</v>
      </c>
    </row>
    <row r="58" spans="1:8" s="76" customFormat="1" ht="12.75" hidden="1">
      <c r="A58" s="73" t="s">
        <v>210</v>
      </c>
      <c r="B58" s="74"/>
      <c r="C58" s="75">
        <v>100</v>
      </c>
      <c r="D58" s="75">
        <v>100</v>
      </c>
      <c r="E58" s="75">
        <v>100</v>
      </c>
      <c r="F58" s="75">
        <v>100</v>
      </c>
      <c r="G58" s="75">
        <v>100</v>
      </c>
    </row>
    <row r="59" spans="1:8" ht="30">
      <c r="A59" s="33" t="s">
        <v>39</v>
      </c>
      <c r="B59" s="67" t="s">
        <v>44</v>
      </c>
      <c r="C59" s="35"/>
      <c r="D59" s="35"/>
      <c r="E59" s="35">
        <f t="shared" ref="E59" si="3">E60+E61+E62</f>
        <v>64320</v>
      </c>
      <c r="F59" s="35"/>
      <c r="G59" s="35"/>
      <c r="H59" s="2"/>
    </row>
    <row r="60" spans="1:8" s="76" customFormat="1" ht="12.75" hidden="1">
      <c r="A60" s="73" t="s">
        <v>208</v>
      </c>
      <c r="B60" s="74"/>
      <c r="C60" s="75"/>
      <c r="D60" s="75"/>
      <c r="E60" s="75">
        <v>36520</v>
      </c>
      <c r="F60" s="75"/>
      <c r="G60" s="75"/>
    </row>
    <row r="61" spans="1:8" s="76" customFormat="1" ht="12.75" hidden="1">
      <c r="A61" s="73" t="s">
        <v>209</v>
      </c>
      <c r="B61" s="74"/>
      <c r="C61" s="75"/>
      <c r="D61" s="75"/>
      <c r="E61" s="75">
        <v>6800</v>
      </c>
      <c r="F61" s="75"/>
      <c r="G61" s="75"/>
    </row>
    <row r="62" spans="1:8" s="76" customFormat="1" ht="12.75" hidden="1">
      <c r="A62" s="73" t="s">
        <v>210</v>
      </c>
      <c r="B62" s="74"/>
      <c r="C62" s="75"/>
      <c r="D62" s="75"/>
      <c r="E62" s="75">
        <v>21000</v>
      </c>
      <c r="F62" s="75"/>
      <c r="G62" s="75"/>
    </row>
    <row r="63" spans="1:8" ht="30">
      <c r="A63" s="33" t="s">
        <v>40</v>
      </c>
      <c r="B63" s="67" t="s">
        <v>44</v>
      </c>
      <c r="C63" s="35"/>
      <c r="D63" s="35"/>
      <c r="E63" s="35">
        <f t="shared" ref="E63" si="4">E64+E65+E66</f>
        <v>3074</v>
      </c>
      <c r="F63" s="35"/>
      <c r="G63" s="35"/>
      <c r="H63" s="2"/>
    </row>
    <row r="64" spans="1:8" s="76" customFormat="1" ht="12.75" hidden="1">
      <c r="A64" s="73" t="s">
        <v>208</v>
      </c>
      <c r="B64" s="74"/>
      <c r="C64" s="75"/>
      <c r="D64" s="75"/>
      <c r="E64" s="75">
        <v>1300</v>
      </c>
      <c r="F64" s="75"/>
      <c r="G64" s="75"/>
    </row>
    <row r="65" spans="1:11" s="76" customFormat="1" ht="12.75" hidden="1">
      <c r="A65" s="73" t="s">
        <v>209</v>
      </c>
      <c r="B65" s="74"/>
      <c r="C65" s="75"/>
      <c r="D65" s="75"/>
      <c r="E65" s="75">
        <v>274</v>
      </c>
      <c r="F65" s="75"/>
      <c r="G65" s="75"/>
    </row>
    <row r="66" spans="1:11" s="76" customFormat="1" ht="12.75" hidden="1">
      <c r="A66" s="73" t="s">
        <v>210</v>
      </c>
      <c r="B66" s="74"/>
      <c r="C66" s="75"/>
      <c r="D66" s="75"/>
      <c r="E66" s="75">
        <v>1500</v>
      </c>
      <c r="F66" s="75"/>
      <c r="G66" s="75"/>
    </row>
    <row r="67" spans="1:11" ht="30">
      <c r="A67" s="33" t="s">
        <v>41</v>
      </c>
      <c r="B67" s="67" t="s">
        <v>44</v>
      </c>
      <c r="C67" s="35"/>
      <c r="D67" s="35"/>
      <c r="E67" s="35">
        <f t="shared" ref="E67" si="5">E68+E69+E70</f>
        <v>13000</v>
      </c>
      <c r="F67" s="35"/>
      <c r="G67" s="35"/>
      <c r="H67" s="2"/>
    </row>
    <row r="68" spans="1:11" s="76" customFormat="1" ht="12.75" hidden="1">
      <c r="A68" s="73" t="s">
        <v>208</v>
      </c>
      <c r="B68" s="74"/>
      <c r="C68" s="75"/>
      <c r="D68" s="75"/>
      <c r="E68" s="75"/>
      <c r="F68" s="75"/>
      <c r="G68" s="75"/>
    </row>
    <row r="69" spans="1:11" s="76" customFormat="1" ht="12.75" hidden="1">
      <c r="A69" s="73" t="s">
        <v>209</v>
      </c>
      <c r="B69" s="74"/>
      <c r="C69" s="75"/>
      <c r="D69" s="75"/>
      <c r="E69" s="75"/>
      <c r="F69" s="75"/>
      <c r="G69" s="75"/>
    </row>
    <row r="70" spans="1:11" s="76" customFormat="1" ht="12.75" hidden="1">
      <c r="A70" s="73" t="s">
        <v>210</v>
      </c>
      <c r="B70" s="74"/>
      <c r="C70" s="75"/>
      <c r="D70" s="75"/>
      <c r="E70" s="75">
        <v>13000</v>
      </c>
      <c r="F70" s="75"/>
      <c r="G70" s="75"/>
    </row>
    <row r="71" spans="1:11" ht="30">
      <c r="A71" s="33" t="s">
        <v>42</v>
      </c>
      <c r="B71" s="67" t="s">
        <v>44</v>
      </c>
      <c r="C71" s="35"/>
      <c r="D71" s="35"/>
      <c r="E71" s="35">
        <f t="shared" ref="E71" si="6">E72+E73+E74</f>
        <v>1300</v>
      </c>
      <c r="F71" s="35"/>
      <c r="G71" s="35"/>
      <c r="H71" s="2"/>
    </row>
    <row r="72" spans="1:11" s="76" customFormat="1" ht="12.75" hidden="1">
      <c r="A72" s="73" t="s">
        <v>208</v>
      </c>
      <c r="B72" s="74"/>
      <c r="C72" s="75"/>
      <c r="D72" s="75"/>
      <c r="E72" s="75"/>
      <c r="F72" s="75"/>
      <c r="G72" s="75"/>
    </row>
    <row r="73" spans="1:11" s="76" customFormat="1" ht="12.75" hidden="1">
      <c r="A73" s="73" t="s">
        <v>209</v>
      </c>
      <c r="B73" s="74"/>
      <c r="C73" s="75"/>
      <c r="D73" s="75"/>
      <c r="E73" s="75"/>
      <c r="F73" s="75"/>
      <c r="G73" s="75"/>
    </row>
    <row r="74" spans="1:11" s="76" customFormat="1" ht="12.75" hidden="1">
      <c r="A74" s="73" t="s">
        <v>210</v>
      </c>
      <c r="B74" s="74"/>
      <c r="C74" s="75">
        <v>1300</v>
      </c>
      <c r="D74" s="75">
        <v>1300</v>
      </c>
      <c r="E74" s="75">
        <v>1300</v>
      </c>
      <c r="F74" s="75"/>
      <c r="G74" s="75"/>
    </row>
    <row r="75" spans="1:11" ht="30">
      <c r="A75" s="33" t="s">
        <v>43</v>
      </c>
      <c r="B75" s="67" t="s">
        <v>44</v>
      </c>
      <c r="C75" s="35" t="s">
        <v>217</v>
      </c>
      <c r="D75" s="35" t="s">
        <v>217</v>
      </c>
      <c r="E75" s="35" t="s">
        <v>217</v>
      </c>
      <c r="F75" s="35"/>
      <c r="G75" s="35"/>
      <c r="H75" s="2"/>
    </row>
    <row r="76" spans="1:11" s="76" customFormat="1" ht="12.75" hidden="1">
      <c r="A76" s="73" t="s">
        <v>208</v>
      </c>
      <c r="B76" s="74"/>
      <c r="C76" s="75"/>
      <c r="D76" s="75"/>
      <c r="E76" s="75"/>
      <c r="F76" s="75"/>
      <c r="G76" s="75"/>
    </row>
    <row r="77" spans="1:11" s="76" customFormat="1" ht="12.75" hidden="1">
      <c r="A77" s="73" t="s">
        <v>209</v>
      </c>
      <c r="B77" s="74"/>
      <c r="C77" s="75"/>
      <c r="D77" s="75"/>
      <c r="E77" s="75"/>
      <c r="F77" s="75"/>
      <c r="G77" s="75"/>
    </row>
    <row r="78" spans="1:11" s="76" customFormat="1" ht="12.75" hidden="1">
      <c r="A78" s="73" t="s">
        <v>210</v>
      </c>
      <c r="B78" s="74"/>
      <c r="C78" s="75"/>
      <c r="D78" s="75"/>
      <c r="E78" s="75"/>
      <c r="F78" s="75"/>
      <c r="G78" s="75"/>
    </row>
    <row r="79" spans="1:11" ht="12" customHeight="1">
      <c r="A79" s="36"/>
      <c r="B79" s="37"/>
      <c r="C79" s="38"/>
      <c r="D79" s="38"/>
      <c r="E79" s="38"/>
      <c r="F79" s="38"/>
      <c r="G79" s="38"/>
      <c r="H79" s="2"/>
    </row>
    <row r="80" spans="1:11" ht="16.7" customHeight="1">
      <c r="A80" s="586" t="s">
        <v>26</v>
      </c>
      <c r="B80" s="586" t="s">
        <v>11</v>
      </c>
      <c r="C80" s="31" t="s">
        <v>12</v>
      </c>
      <c r="D80" s="31" t="s">
        <v>13</v>
      </c>
      <c r="E80" s="586" t="s">
        <v>14</v>
      </c>
      <c r="F80" s="586"/>
      <c r="G80" s="586"/>
      <c r="H80" s="14"/>
      <c r="I80" s="14"/>
      <c r="J80" s="14"/>
      <c r="K80" s="14"/>
    </row>
    <row r="81" spans="1:12" ht="15.75" customHeight="1">
      <c r="A81" s="586"/>
      <c r="B81" s="586"/>
      <c r="C81" s="22" t="s">
        <v>15</v>
      </c>
      <c r="D81" s="22" t="s">
        <v>16</v>
      </c>
      <c r="E81" s="22" t="s">
        <v>17</v>
      </c>
      <c r="F81" s="22" t="s">
        <v>18</v>
      </c>
      <c r="G81" s="22" t="s">
        <v>38</v>
      </c>
      <c r="H81" s="14"/>
      <c r="I81" s="14"/>
      <c r="J81" s="14"/>
      <c r="K81" s="14"/>
    </row>
    <row r="82" spans="1:12" ht="30.95" customHeight="1">
      <c r="A82" s="39" t="s">
        <v>222</v>
      </c>
      <c r="B82" s="22" t="s">
        <v>20</v>
      </c>
      <c r="C82" s="25">
        <f>C83+C84+C85</f>
        <v>0</v>
      </c>
      <c r="D82" s="25">
        <f t="shared" ref="D82:G82" si="7">D83+D84+D85</f>
        <v>21235</v>
      </c>
      <c r="E82" s="25">
        <f t="shared" si="7"/>
        <v>382541</v>
      </c>
      <c r="F82" s="25">
        <f t="shared" si="7"/>
        <v>0</v>
      </c>
      <c r="G82" s="25">
        <f t="shared" si="7"/>
        <v>0</v>
      </c>
      <c r="H82" s="14"/>
      <c r="I82" s="14"/>
      <c r="J82" s="14"/>
      <c r="K82" s="14"/>
    </row>
    <row r="83" spans="1:12" customFormat="1" ht="15.75">
      <c r="A83" s="79" t="s">
        <v>220</v>
      </c>
      <c r="B83" s="80" t="s">
        <v>20</v>
      </c>
      <c r="C83" s="81">
        <v>0</v>
      </c>
      <c r="D83" s="81">
        <v>0</v>
      </c>
      <c r="E83" s="81">
        <v>0</v>
      </c>
      <c r="F83" s="81">
        <v>0</v>
      </c>
      <c r="G83" s="81">
        <v>0</v>
      </c>
    </row>
    <row r="84" spans="1:12" customFormat="1" ht="31.5">
      <c r="A84" s="79" t="s">
        <v>221</v>
      </c>
      <c r="B84" s="80" t="s">
        <v>20</v>
      </c>
      <c r="C84" s="82">
        <v>0</v>
      </c>
      <c r="D84" s="81">
        <v>21235</v>
      </c>
      <c r="E84" s="81">
        <v>0</v>
      </c>
      <c r="F84" s="81">
        <v>0</v>
      </c>
      <c r="G84" s="81">
        <v>0</v>
      </c>
    </row>
    <row r="85" spans="1:12" customFormat="1" ht="15.75">
      <c r="A85" s="86" t="s">
        <v>226</v>
      </c>
      <c r="B85" s="80" t="s">
        <v>20</v>
      </c>
      <c r="C85" s="82"/>
      <c r="D85" s="81"/>
      <c r="E85" s="81">
        <v>382541</v>
      </c>
      <c r="F85" s="81"/>
      <c r="G85" s="81"/>
    </row>
    <row r="86" spans="1:12" ht="32.25" customHeight="1">
      <c r="A86" s="26" t="s">
        <v>27</v>
      </c>
      <c r="B86" s="27" t="s">
        <v>20</v>
      </c>
      <c r="C86" s="28">
        <f>SUM(C82)</f>
        <v>0</v>
      </c>
      <c r="D86" s="28">
        <f>SUM(D82)</f>
        <v>21235</v>
      </c>
      <c r="E86" s="28">
        <f>SUM(E82)</f>
        <v>382541</v>
      </c>
      <c r="F86" s="28">
        <f>SUM(F82)</f>
        <v>0</v>
      </c>
      <c r="G86" s="28">
        <f>SUM(G82)</f>
        <v>0</v>
      </c>
      <c r="H86" s="14"/>
      <c r="I86" s="40"/>
      <c r="J86" s="40"/>
      <c r="K86" s="40"/>
    </row>
    <row r="87" spans="1:12" s="9" customFormat="1" ht="16.7" customHeight="1">
      <c r="A87" s="587" t="s">
        <v>28</v>
      </c>
      <c r="B87" s="587"/>
      <c r="C87" s="587"/>
      <c r="D87" s="587"/>
      <c r="E87" s="587"/>
      <c r="F87" s="587"/>
      <c r="G87" s="587"/>
      <c r="H87" s="8"/>
      <c r="I87" s="13"/>
      <c r="J87" s="13"/>
      <c r="K87" s="13"/>
      <c r="L87" s="13"/>
    </row>
    <row r="88" spans="1:12" s="9" customFormat="1" ht="16.7" customHeight="1">
      <c r="A88" s="15" t="s">
        <v>29</v>
      </c>
      <c r="B88" s="15"/>
      <c r="C88" s="15"/>
      <c r="D88" s="15"/>
      <c r="E88" s="15"/>
      <c r="F88" s="15"/>
      <c r="G88" s="15"/>
      <c r="H88" s="8"/>
    </row>
    <row r="89" spans="1:12" s="9" customFormat="1" ht="15" customHeight="1">
      <c r="A89" s="588" t="s">
        <v>137</v>
      </c>
      <c r="B89" s="588"/>
      <c r="C89" s="588"/>
      <c r="D89" s="588"/>
      <c r="E89" s="588"/>
      <c r="F89" s="588"/>
      <c r="G89" s="588"/>
      <c r="H89" s="8"/>
    </row>
    <row r="90" spans="1:12" s="9" customFormat="1" ht="15" customHeight="1">
      <c r="A90" s="577" t="s">
        <v>224</v>
      </c>
      <c r="B90" s="583"/>
      <c r="C90" s="583"/>
      <c r="D90" s="583"/>
      <c r="E90" s="583"/>
      <c r="F90" s="583"/>
      <c r="G90" s="583"/>
      <c r="H90" s="8"/>
    </row>
    <row r="91" spans="1:12" ht="27" customHeight="1">
      <c r="A91" s="583" t="s">
        <v>225</v>
      </c>
      <c r="B91" s="583"/>
      <c r="C91" s="583"/>
      <c r="D91" s="583"/>
      <c r="E91" s="583"/>
      <c r="F91" s="583"/>
      <c r="G91" s="583"/>
    </row>
    <row r="92" spans="1:12" ht="17.25" customHeight="1">
      <c r="A92" s="589" t="s">
        <v>25</v>
      </c>
      <c r="B92" s="586" t="s">
        <v>11</v>
      </c>
      <c r="C92" s="31" t="s">
        <v>12</v>
      </c>
      <c r="D92" s="31" t="s">
        <v>13</v>
      </c>
      <c r="E92" s="586" t="s">
        <v>14</v>
      </c>
      <c r="F92" s="586"/>
      <c r="G92" s="586"/>
      <c r="H92" s="2"/>
    </row>
    <row r="93" spans="1:12" ht="17.25" customHeight="1">
      <c r="A93" s="590"/>
      <c r="B93" s="586"/>
      <c r="C93" s="22" t="s">
        <v>15</v>
      </c>
      <c r="D93" s="22" t="s">
        <v>16</v>
      </c>
      <c r="E93" s="22" t="s">
        <v>17</v>
      </c>
      <c r="F93" s="22" t="s">
        <v>18</v>
      </c>
      <c r="G93" s="22" t="s">
        <v>38</v>
      </c>
      <c r="H93" s="2"/>
    </row>
    <row r="94" spans="1:12" customFormat="1" ht="30">
      <c r="A94" s="83" t="s">
        <v>223</v>
      </c>
      <c r="B94" s="84" t="s">
        <v>73</v>
      </c>
      <c r="C94" s="85">
        <v>2800</v>
      </c>
      <c r="D94" s="85">
        <v>2800</v>
      </c>
      <c r="E94" s="85"/>
      <c r="F94" s="85"/>
      <c r="G94" s="85"/>
    </row>
    <row r="95" spans="1:12" ht="19.5" customHeight="1">
      <c r="A95" s="33"/>
      <c r="B95" s="61"/>
      <c r="C95" s="62"/>
      <c r="D95" s="62"/>
      <c r="E95" s="62"/>
      <c r="F95" s="62"/>
      <c r="G95" s="62"/>
      <c r="H95" s="2"/>
    </row>
    <row r="96" spans="1:12" ht="15.75" customHeight="1">
      <c r="A96" s="586" t="s">
        <v>26</v>
      </c>
      <c r="B96" s="586" t="s">
        <v>11</v>
      </c>
      <c r="C96" s="31" t="s">
        <v>12</v>
      </c>
      <c r="D96" s="31" t="s">
        <v>13</v>
      </c>
      <c r="E96" s="586" t="s">
        <v>14</v>
      </c>
      <c r="F96" s="586"/>
      <c r="G96" s="586"/>
      <c r="H96" s="14"/>
      <c r="I96" s="14"/>
      <c r="J96" s="14"/>
      <c r="K96" s="14"/>
    </row>
    <row r="97" spans="1:11" ht="18" customHeight="1">
      <c r="A97" s="586"/>
      <c r="B97" s="586"/>
      <c r="C97" s="22" t="s">
        <v>15</v>
      </c>
      <c r="D97" s="22" t="s">
        <v>16</v>
      </c>
      <c r="E97" s="22" t="s">
        <v>17</v>
      </c>
      <c r="F97" s="22" t="s">
        <v>18</v>
      </c>
      <c r="G97" s="22" t="s">
        <v>38</v>
      </c>
      <c r="H97" s="14"/>
      <c r="I97" s="14"/>
      <c r="J97" s="14"/>
      <c r="K97" s="14"/>
    </row>
    <row r="98" spans="1:11" ht="23.25" customHeight="1">
      <c r="A98" s="39" t="s">
        <v>21</v>
      </c>
      <c r="B98" s="22" t="s">
        <v>20</v>
      </c>
      <c r="C98" s="25">
        <v>120670</v>
      </c>
      <c r="D98" s="25">
        <v>123396</v>
      </c>
      <c r="E98" s="25"/>
      <c r="F98" s="25"/>
      <c r="G98" s="25"/>
      <c r="H98" s="14"/>
      <c r="I98" s="14"/>
      <c r="J98" s="14"/>
      <c r="K98" s="14"/>
    </row>
    <row r="99" spans="1:11" ht="32.25" customHeight="1">
      <c r="A99" s="26" t="s">
        <v>27</v>
      </c>
      <c r="B99" s="27" t="s">
        <v>20</v>
      </c>
      <c r="C99" s="28">
        <f>SUM(C98)</f>
        <v>120670</v>
      </c>
      <c r="D99" s="28">
        <f>SUM(D98)</f>
        <v>123396</v>
      </c>
      <c r="E99" s="28">
        <f>SUM(E98)</f>
        <v>0</v>
      </c>
      <c r="F99" s="28">
        <f>SUM(F98)</f>
        <v>0</v>
      </c>
      <c r="G99" s="28">
        <f>SUM(G98)</f>
        <v>0</v>
      </c>
      <c r="H99" s="14"/>
      <c r="I99" s="40"/>
      <c r="J99" s="40"/>
      <c r="K99" s="40"/>
    </row>
    <row r="101" spans="1:11">
      <c r="E101" s="43"/>
    </row>
  </sheetData>
  <mergeCells count="54">
    <mergeCell ref="A41:G41"/>
    <mergeCell ref="A42:G42"/>
    <mergeCell ref="A43:A44"/>
    <mergeCell ref="D10:G10"/>
    <mergeCell ref="D12:G12"/>
    <mergeCell ref="D13:G13"/>
    <mergeCell ref="D14:G14"/>
    <mergeCell ref="D15:G15"/>
    <mergeCell ref="B43:B44"/>
    <mergeCell ref="E43:G43"/>
    <mergeCell ref="A30:G30"/>
    <mergeCell ref="A33:G33"/>
    <mergeCell ref="A34:G34"/>
    <mergeCell ref="A40:G40"/>
    <mergeCell ref="A22:G22"/>
    <mergeCell ref="A23:G23"/>
    <mergeCell ref="E92:G92"/>
    <mergeCell ref="A48:G48"/>
    <mergeCell ref="A50:G50"/>
    <mergeCell ref="A52:G52"/>
    <mergeCell ref="A53:A54"/>
    <mergeCell ref="B53:B54"/>
    <mergeCell ref="E53:G53"/>
    <mergeCell ref="A26:G26"/>
    <mergeCell ref="A27:G27"/>
    <mergeCell ref="A29:G29"/>
    <mergeCell ref="A21:G21"/>
    <mergeCell ref="A96:A97"/>
    <mergeCell ref="B96:B97"/>
    <mergeCell ref="E96:G96"/>
    <mergeCell ref="A80:A81"/>
    <mergeCell ref="B80:B81"/>
    <mergeCell ref="E80:G80"/>
    <mergeCell ref="A87:G87"/>
    <mergeCell ref="A89:G89"/>
    <mergeCell ref="A90:G90"/>
    <mergeCell ref="A91:G91"/>
    <mergeCell ref="A92:A93"/>
    <mergeCell ref="B92:B93"/>
    <mergeCell ref="F1:G1"/>
    <mergeCell ref="D2:G2"/>
    <mergeCell ref="D3:G3"/>
    <mergeCell ref="D4:G4"/>
    <mergeCell ref="A25:G25"/>
    <mergeCell ref="A20:G20"/>
    <mergeCell ref="D16:G16"/>
    <mergeCell ref="D8:G8"/>
    <mergeCell ref="D7:G7"/>
    <mergeCell ref="D9:G9"/>
    <mergeCell ref="A37:C37"/>
    <mergeCell ref="A38:C38"/>
    <mergeCell ref="E35:G35"/>
    <mergeCell ref="A35:C36"/>
    <mergeCell ref="D35:D36"/>
  </mergeCells>
  <printOptions horizontalCentered="1"/>
  <pageMargins left="0.39370078740157483" right="0.39370078740157483" top="0.39370078740157483" bottom="0.39370078740157483" header="0.19685039370078741" footer="0.19685039370078741"/>
  <pageSetup paperSize="9" scale="99" fitToHeight="0" orientation="landscape" r:id="rId1"/>
  <headerFooter alignWithMargins="0"/>
  <rowBreaks count="2" manualBreakCount="2">
    <brk id="27" max="6" man="1"/>
    <brk id="5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2"/>
  <sheetViews>
    <sheetView view="pageBreakPreview" topLeftCell="A37" zoomScale="75" zoomScaleSheetLayoutView="75" workbookViewId="0">
      <selection activeCell="C40" sqref="C40"/>
    </sheetView>
  </sheetViews>
  <sheetFormatPr defaultColWidth="8.7109375" defaultRowHeight="12.75"/>
  <cols>
    <col min="1" max="1" width="40.5703125" style="391" customWidth="1"/>
    <col min="2" max="2" width="12.140625" style="391" customWidth="1"/>
    <col min="3" max="7" width="12.42578125" style="391" customWidth="1"/>
    <col min="8" max="16384" width="8.7109375" style="391"/>
  </cols>
  <sheetData>
    <row r="1" spans="1:7">
      <c r="A1" s="388"/>
      <c r="B1" s="388"/>
      <c r="C1" s="389"/>
      <c r="D1" s="389"/>
      <c r="E1" s="389"/>
      <c r="F1" s="389"/>
      <c r="G1" s="390" t="s">
        <v>237</v>
      </c>
    </row>
    <row r="2" spans="1:7">
      <c r="A2" s="388"/>
      <c r="B2" s="388"/>
      <c r="C2" s="389"/>
      <c r="D2" s="389"/>
      <c r="E2" s="389"/>
      <c r="F2" s="389"/>
      <c r="G2" s="390" t="s">
        <v>238</v>
      </c>
    </row>
    <row r="3" spans="1:7">
      <c r="A3" s="388"/>
      <c r="B3" s="388"/>
      <c r="C3" s="389"/>
      <c r="D3" s="389"/>
      <c r="E3" s="389"/>
      <c r="F3" s="389"/>
      <c r="G3" s="390" t="s">
        <v>239</v>
      </c>
    </row>
    <row r="4" spans="1:7">
      <c r="A4" s="388"/>
      <c r="B4" s="388"/>
      <c r="C4" s="389"/>
      <c r="D4" s="389"/>
      <c r="E4" s="389"/>
      <c r="F4" s="389"/>
      <c r="G4" s="390" t="s">
        <v>240</v>
      </c>
    </row>
    <row r="5" spans="1:7">
      <c r="A5" s="388"/>
      <c r="B5" s="357"/>
      <c r="C5" s="389"/>
      <c r="D5" s="389"/>
      <c r="E5" s="389"/>
      <c r="F5" s="389"/>
      <c r="G5" s="390" t="s">
        <v>241</v>
      </c>
    </row>
    <row r="6" spans="1:7" ht="15">
      <c r="A6" s="392"/>
      <c r="B6" s="359"/>
      <c r="C6" s="393"/>
      <c r="D6" s="393"/>
      <c r="E6" s="393"/>
      <c r="F6" s="394"/>
      <c r="G6" s="394"/>
    </row>
    <row r="7" spans="1:7" ht="15">
      <c r="A7" s="392"/>
      <c r="B7" s="359"/>
      <c r="C7" s="393"/>
      <c r="D7" s="393"/>
      <c r="E7" s="394"/>
      <c r="F7" s="394"/>
      <c r="G7" s="395" t="s">
        <v>242</v>
      </c>
    </row>
    <row r="8" spans="1:7" ht="15">
      <c r="A8" s="392"/>
      <c r="B8" s="359"/>
      <c r="C8" s="396"/>
      <c r="D8" s="394"/>
      <c r="E8" s="396"/>
      <c r="F8" s="393"/>
      <c r="G8" s="393"/>
    </row>
    <row r="9" spans="1:7" ht="15.75">
      <c r="A9" s="397"/>
      <c r="B9" s="397"/>
      <c r="C9" s="397"/>
      <c r="D9" s="397" t="s">
        <v>2</v>
      </c>
      <c r="E9" s="397"/>
      <c r="F9" s="397"/>
      <c r="G9" s="397"/>
    </row>
    <row r="10" spans="1:7" ht="15.75">
      <c r="A10" s="397"/>
      <c r="B10" s="397"/>
      <c r="C10" s="397"/>
      <c r="D10" s="397" t="s">
        <v>243</v>
      </c>
      <c r="E10" s="397"/>
      <c r="F10" s="397"/>
      <c r="G10" s="397"/>
    </row>
    <row r="11" spans="1:7" ht="15.75">
      <c r="A11" s="397"/>
      <c r="B11" s="397"/>
      <c r="C11" s="397"/>
      <c r="D11" s="397" t="s">
        <v>244</v>
      </c>
      <c r="E11" s="397"/>
      <c r="F11" s="397"/>
      <c r="G11" s="397"/>
    </row>
    <row r="12" spans="1:7" ht="15.75">
      <c r="A12" s="397"/>
      <c r="B12" s="397"/>
      <c r="C12" s="397"/>
      <c r="D12" s="662" t="s">
        <v>347</v>
      </c>
      <c r="E12" s="662"/>
      <c r="F12" s="662"/>
      <c r="G12" s="662"/>
    </row>
    <row r="13" spans="1:7" ht="15.75">
      <c r="A13" s="397"/>
      <c r="B13" s="397"/>
      <c r="C13" s="397"/>
      <c r="D13" s="397"/>
      <c r="E13" s="397"/>
      <c r="F13" s="397"/>
      <c r="G13" s="397"/>
    </row>
    <row r="14" spans="1:7" ht="15.75">
      <c r="A14" s="397"/>
      <c r="B14" s="397"/>
      <c r="C14" s="397"/>
      <c r="D14" s="397"/>
      <c r="E14" s="397"/>
      <c r="F14" s="397"/>
      <c r="G14" s="397"/>
    </row>
    <row r="15" spans="1:7" ht="15.75">
      <c r="A15" s="397"/>
      <c r="B15" s="397"/>
      <c r="C15" s="397"/>
      <c r="D15" s="397"/>
      <c r="E15" s="397"/>
      <c r="F15" s="397"/>
      <c r="G15" s="397"/>
    </row>
    <row r="16" spans="1:7" ht="15.75">
      <c r="A16" s="397"/>
      <c r="B16" s="397"/>
      <c r="C16" s="397"/>
      <c r="D16" s="397"/>
      <c r="E16" s="397"/>
      <c r="F16" s="397"/>
      <c r="G16" s="397"/>
    </row>
    <row r="17" spans="1:7" ht="15.75">
      <c r="A17" s="663" t="s">
        <v>5</v>
      </c>
      <c r="B17" s="663"/>
      <c r="C17" s="663"/>
      <c r="D17" s="663"/>
      <c r="E17" s="663"/>
      <c r="F17" s="663"/>
      <c r="G17" s="663"/>
    </row>
    <row r="18" spans="1:7" ht="15.75">
      <c r="A18" s="664" t="s">
        <v>246</v>
      </c>
      <c r="B18" s="664"/>
      <c r="C18" s="664"/>
      <c r="D18" s="664"/>
      <c r="E18" s="664"/>
      <c r="F18" s="664"/>
      <c r="G18" s="664"/>
    </row>
    <row r="19" spans="1:7" ht="15.75">
      <c r="A19" s="665" t="s">
        <v>6</v>
      </c>
      <c r="B19" s="665"/>
      <c r="C19" s="665"/>
      <c r="D19" s="665"/>
      <c r="E19" s="665"/>
      <c r="F19" s="665"/>
      <c r="G19" s="665"/>
    </row>
    <row r="20" spans="1:7" ht="15.75">
      <c r="A20" s="663" t="s">
        <v>36</v>
      </c>
      <c r="B20" s="663"/>
      <c r="C20" s="663"/>
      <c r="D20" s="663"/>
      <c r="E20" s="663"/>
      <c r="F20" s="663"/>
      <c r="G20" s="663"/>
    </row>
    <row r="21" spans="1:7" ht="15.75">
      <c r="A21" s="398"/>
      <c r="B21" s="398"/>
      <c r="C21" s="399"/>
      <c r="D21" s="399"/>
      <c r="E21" s="399"/>
      <c r="F21" s="399"/>
      <c r="G21" s="399"/>
    </row>
    <row r="22" spans="1:7" ht="30" customHeight="1">
      <c r="A22" s="666" t="s">
        <v>348</v>
      </c>
      <c r="B22" s="666"/>
      <c r="C22" s="666"/>
      <c r="D22" s="666"/>
      <c r="E22" s="666"/>
      <c r="F22" s="666"/>
      <c r="G22" s="666"/>
    </row>
    <row r="23" spans="1:7" ht="23.25" customHeight="1">
      <c r="A23" s="667" t="s">
        <v>349</v>
      </c>
      <c r="B23" s="667"/>
      <c r="C23" s="667"/>
      <c r="D23" s="667"/>
      <c r="E23" s="667"/>
      <c r="F23" s="667"/>
      <c r="G23" s="667"/>
    </row>
    <row r="24" spans="1:7" ht="95.1" customHeight="1">
      <c r="A24" s="637" t="s">
        <v>143</v>
      </c>
      <c r="B24" s="637"/>
      <c r="C24" s="637"/>
      <c r="D24" s="637"/>
      <c r="E24" s="637"/>
      <c r="F24" s="637"/>
      <c r="G24" s="637"/>
    </row>
    <row r="25" spans="1:7" ht="15.75">
      <c r="A25" s="662" t="s">
        <v>350</v>
      </c>
      <c r="B25" s="662"/>
      <c r="C25" s="662"/>
      <c r="D25" s="662"/>
      <c r="E25" s="662"/>
      <c r="F25" s="662"/>
      <c r="G25" s="662"/>
    </row>
    <row r="26" spans="1:7" ht="15.75">
      <c r="A26" s="661" t="s">
        <v>351</v>
      </c>
      <c r="B26" s="661"/>
      <c r="C26" s="661"/>
      <c r="D26" s="661"/>
      <c r="E26" s="661"/>
      <c r="F26" s="661"/>
      <c r="G26" s="661"/>
    </row>
    <row r="27" spans="1:7" ht="31.5" customHeight="1">
      <c r="A27" s="661" t="s">
        <v>321</v>
      </c>
      <c r="B27" s="661"/>
      <c r="C27" s="661"/>
      <c r="D27" s="661"/>
      <c r="E27" s="661"/>
      <c r="F27" s="661"/>
      <c r="G27" s="661"/>
    </row>
    <row r="28" spans="1:7" ht="18" customHeight="1">
      <c r="A28" s="662" t="s">
        <v>352</v>
      </c>
      <c r="B28" s="662"/>
      <c r="C28" s="662"/>
      <c r="D28" s="662"/>
      <c r="E28" s="662"/>
      <c r="F28" s="662"/>
      <c r="G28" s="662"/>
    </row>
    <row r="29" spans="1:7" ht="14.25" customHeight="1">
      <c r="A29" s="662" t="s">
        <v>353</v>
      </c>
      <c r="B29" s="662"/>
      <c r="C29" s="662"/>
      <c r="D29" s="662"/>
      <c r="E29" s="662"/>
      <c r="F29" s="662"/>
      <c r="G29" s="662"/>
    </row>
    <row r="30" spans="1:7" ht="35.25" customHeight="1">
      <c r="A30" s="661" t="s">
        <v>354</v>
      </c>
      <c r="B30" s="661"/>
      <c r="C30" s="661"/>
      <c r="D30" s="661"/>
      <c r="E30" s="661"/>
      <c r="F30" s="661"/>
      <c r="G30" s="661"/>
    </row>
    <row r="31" spans="1:7" ht="24" customHeight="1">
      <c r="A31" s="668" t="s">
        <v>355</v>
      </c>
      <c r="B31" s="668"/>
      <c r="C31" s="668"/>
      <c r="D31" s="668"/>
      <c r="E31" s="668"/>
      <c r="F31" s="668"/>
      <c r="G31" s="668"/>
    </row>
    <row r="32" spans="1:7" ht="45.95" customHeight="1">
      <c r="A32" s="669" t="s">
        <v>67</v>
      </c>
      <c r="B32" s="669" t="s">
        <v>11</v>
      </c>
      <c r="C32" s="227" t="s">
        <v>12</v>
      </c>
      <c r="D32" s="227" t="s">
        <v>13</v>
      </c>
      <c r="E32" s="647" t="s">
        <v>14</v>
      </c>
      <c r="F32" s="648"/>
      <c r="G32" s="649"/>
    </row>
    <row r="33" spans="1:7" ht="25.5" customHeight="1">
      <c r="A33" s="669"/>
      <c r="B33" s="669"/>
      <c r="C33" s="226" t="s">
        <v>15</v>
      </c>
      <c r="D33" s="226" t="s">
        <v>16</v>
      </c>
      <c r="E33" s="226" t="s">
        <v>17</v>
      </c>
      <c r="F33" s="226" t="s">
        <v>18</v>
      </c>
      <c r="G33" s="226" t="s">
        <v>38</v>
      </c>
    </row>
    <row r="34" spans="1:7" ht="57" customHeight="1">
      <c r="A34" s="400" t="s">
        <v>356</v>
      </c>
      <c r="B34" s="368" t="s">
        <v>70</v>
      </c>
      <c r="C34" s="368">
        <v>80.599999999999994</v>
      </c>
      <c r="D34" s="368">
        <v>100</v>
      </c>
      <c r="E34" s="368">
        <v>100</v>
      </c>
      <c r="F34" s="368">
        <v>100</v>
      </c>
      <c r="G34" s="368">
        <v>100</v>
      </c>
    </row>
    <row r="35" spans="1:7" ht="15.75" hidden="1">
      <c r="A35" s="369"/>
      <c r="B35" s="370"/>
      <c r="C35" s="370"/>
      <c r="D35" s="370"/>
      <c r="E35" s="370"/>
      <c r="F35" s="370"/>
      <c r="G35" s="370"/>
    </row>
    <row r="36" spans="1:7" ht="43.5" customHeight="1">
      <c r="A36" s="671" t="s">
        <v>357</v>
      </c>
      <c r="B36" s="671"/>
      <c r="C36" s="671"/>
      <c r="D36" s="671"/>
      <c r="E36" s="671"/>
      <c r="F36" s="671"/>
      <c r="G36" s="671"/>
    </row>
    <row r="37" spans="1:7" ht="31.5" customHeight="1">
      <c r="A37" s="672" t="s">
        <v>9</v>
      </c>
      <c r="B37" s="673"/>
      <c r="C37" s="673"/>
      <c r="D37" s="673"/>
      <c r="E37" s="673"/>
      <c r="F37" s="673"/>
      <c r="G37" s="674"/>
    </row>
    <row r="38" spans="1:7" ht="53.25" customHeight="1">
      <c r="A38" s="675" t="s">
        <v>10</v>
      </c>
      <c r="B38" s="670" t="s">
        <v>11</v>
      </c>
      <c r="C38" s="227" t="s">
        <v>12</v>
      </c>
      <c r="D38" s="227" t="s">
        <v>13</v>
      </c>
      <c r="E38" s="647" t="s">
        <v>14</v>
      </c>
      <c r="F38" s="648"/>
      <c r="G38" s="649"/>
    </row>
    <row r="39" spans="1:7" ht="27.75" customHeight="1">
      <c r="A39" s="676"/>
      <c r="B39" s="670"/>
      <c r="C39" s="226" t="s">
        <v>15</v>
      </c>
      <c r="D39" s="226" t="s">
        <v>16</v>
      </c>
      <c r="E39" s="226" t="s">
        <v>17</v>
      </c>
      <c r="F39" s="226" t="s">
        <v>18</v>
      </c>
      <c r="G39" s="226" t="s">
        <v>38</v>
      </c>
    </row>
    <row r="40" spans="1:7" ht="31.5" customHeight="1">
      <c r="A40" s="401" t="s">
        <v>19</v>
      </c>
      <c r="B40" s="368" t="s">
        <v>20</v>
      </c>
      <c r="C40" s="373">
        <f>C54</f>
        <v>0</v>
      </c>
      <c r="D40" s="373">
        <f>D54</f>
        <v>0</v>
      </c>
      <c r="E40" s="373">
        <f>E54</f>
        <v>0</v>
      </c>
      <c r="F40" s="373">
        <f>F54</f>
        <v>0</v>
      </c>
      <c r="G40" s="373">
        <f>G54</f>
        <v>0</v>
      </c>
    </row>
    <row r="41" spans="1:7" ht="27.75" customHeight="1">
      <c r="A41" s="401" t="s">
        <v>21</v>
      </c>
      <c r="B41" s="368" t="s">
        <v>20</v>
      </c>
      <c r="C41" s="373">
        <f>C71</f>
        <v>3901.1</v>
      </c>
      <c r="D41" s="373">
        <f>D71</f>
        <v>2847</v>
      </c>
      <c r="E41" s="373">
        <f>E71</f>
        <v>7155</v>
      </c>
      <c r="F41" s="373">
        <f>F71</f>
        <v>7477</v>
      </c>
      <c r="G41" s="373">
        <f>G71</f>
        <v>7814</v>
      </c>
    </row>
    <row r="42" spans="1:7" ht="15.75" customHeight="1">
      <c r="A42" s="402" t="s">
        <v>22</v>
      </c>
      <c r="B42" s="403" t="s">
        <v>20</v>
      </c>
      <c r="C42" s="404">
        <f>SUM(C40:C41)</f>
        <v>3901.1</v>
      </c>
      <c r="D42" s="404">
        <f>SUM(D40:D41)</f>
        <v>2847</v>
      </c>
      <c r="E42" s="404">
        <f>SUM(E40:E41)</f>
        <v>7155</v>
      </c>
      <c r="F42" s="404">
        <f>SUM(F40:F41)</f>
        <v>7477</v>
      </c>
      <c r="G42" s="404">
        <f>SUM(G40:G41)</f>
        <v>7814</v>
      </c>
    </row>
    <row r="43" spans="1:7" ht="15.75" hidden="1">
      <c r="A43" s="666" t="s">
        <v>341</v>
      </c>
      <c r="B43" s="666"/>
      <c r="C43" s="666"/>
      <c r="D43" s="666"/>
      <c r="E43" s="666"/>
      <c r="F43" s="666"/>
      <c r="G43" s="666"/>
    </row>
    <row r="44" spans="1:7" ht="15" hidden="1" customHeight="1">
      <c r="A44" s="397" t="s">
        <v>342</v>
      </c>
      <c r="B44" s="405"/>
      <c r="C44" s="405"/>
      <c r="D44" s="405"/>
      <c r="E44" s="405"/>
      <c r="F44" s="405"/>
      <c r="G44" s="405"/>
    </row>
    <row r="45" spans="1:7" ht="35.25" hidden="1" customHeight="1">
      <c r="A45" s="626" t="s">
        <v>358</v>
      </c>
      <c r="B45" s="626"/>
      <c r="C45" s="626"/>
      <c r="D45" s="626"/>
      <c r="E45" s="626"/>
      <c r="F45" s="626"/>
      <c r="G45" s="626"/>
    </row>
    <row r="46" spans="1:7" s="407" customFormat="1" ht="13.5" hidden="1" customHeight="1">
      <c r="A46" s="406" t="s">
        <v>263</v>
      </c>
    </row>
    <row r="47" spans="1:7" ht="39.75" hidden="1" customHeight="1">
      <c r="A47" s="671" t="s">
        <v>359</v>
      </c>
      <c r="B47" s="671"/>
      <c r="C47" s="671"/>
      <c r="D47" s="671"/>
      <c r="E47" s="671"/>
      <c r="F47" s="671"/>
      <c r="G47" s="671"/>
    </row>
    <row r="48" spans="1:7" ht="47.25" hidden="1">
      <c r="A48" s="678" t="s">
        <v>25</v>
      </c>
      <c r="B48" s="670" t="s">
        <v>11</v>
      </c>
      <c r="C48" s="368" t="s">
        <v>12</v>
      </c>
      <c r="D48" s="368" t="s">
        <v>13</v>
      </c>
      <c r="E48" s="670" t="s">
        <v>14</v>
      </c>
      <c r="F48" s="670"/>
      <c r="G48" s="670"/>
    </row>
    <row r="49" spans="1:7" ht="26.25" hidden="1" customHeight="1">
      <c r="A49" s="679"/>
      <c r="B49" s="670"/>
      <c r="C49" s="368" t="s">
        <v>264</v>
      </c>
      <c r="D49" s="368" t="s">
        <v>15</v>
      </c>
      <c r="E49" s="368" t="s">
        <v>16</v>
      </c>
      <c r="F49" s="368" t="s">
        <v>17</v>
      </c>
      <c r="G49" s="368" t="s">
        <v>18</v>
      </c>
    </row>
    <row r="50" spans="1:7" ht="27.75" hidden="1" customHeight="1">
      <c r="A50" s="408"/>
      <c r="B50" s="381"/>
      <c r="C50" s="409"/>
      <c r="D50" s="409"/>
      <c r="E50" s="381"/>
      <c r="F50" s="381"/>
      <c r="G50" s="381"/>
    </row>
    <row r="51" spans="1:7" ht="18.75" hidden="1" customHeight="1">
      <c r="A51" s="410"/>
      <c r="B51" s="410"/>
      <c r="C51" s="410"/>
      <c r="D51" s="410"/>
      <c r="E51" s="410"/>
      <c r="F51" s="410"/>
      <c r="G51" s="410"/>
    </row>
    <row r="52" spans="1:7" ht="19.5" hidden="1" customHeight="1">
      <c r="A52" s="680" t="s">
        <v>360</v>
      </c>
      <c r="B52" s="670" t="s">
        <v>11</v>
      </c>
      <c r="C52" s="368" t="s">
        <v>12</v>
      </c>
      <c r="D52" s="368" t="s">
        <v>13</v>
      </c>
      <c r="E52" s="670" t="s">
        <v>14</v>
      </c>
      <c r="F52" s="670"/>
      <c r="G52" s="670"/>
    </row>
    <row r="53" spans="1:7" ht="33" hidden="1" customHeight="1">
      <c r="A53" s="681"/>
      <c r="B53" s="670"/>
      <c r="C53" s="368" t="s">
        <v>264</v>
      </c>
      <c r="D53" s="368" t="s">
        <v>15</v>
      </c>
      <c r="E53" s="368" t="s">
        <v>16</v>
      </c>
      <c r="F53" s="368" t="s">
        <v>17</v>
      </c>
      <c r="G53" s="368" t="s">
        <v>18</v>
      </c>
    </row>
    <row r="54" spans="1:7" ht="28.5" hidden="1" customHeight="1">
      <c r="A54" s="401" t="s">
        <v>19</v>
      </c>
      <c r="B54" s="368" t="s">
        <v>20</v>
      </c>
      <c r="C54" s="373">
        <f>SUM(C55:C56)</f>
        <v>0</v>
      </c>
      <c r="D54" s="373">
        <f>SUM(D55:D56)</f>
        <v>0</v>
      </c>
      <c r="E54" s="373">
        <f>SUM(E55:E56)</f>
        <v>0</v>
      </c>
      <c r="F54" s="373">
        <f>SUM(F55:F56)</f>
        <v>0</v>
      </c>
      <c r="G54" s="373">
        <f>SUM(G55:G56)</f>
        <v>0</v>
      </c>
    </row>
    <row r="55" spans="1:7" ht="21.75" hidden="1" customHeight="1">
      <c r="A55" s="411" t="s">
        <v>220</v>
      </c>
      <c r="B55" s="368" t="s">
        <v>20</v>
      </c>
      <c r="C55" s="373">
        <v>0</v>
      </c>
      <c r="D55" s="373">
        <v>0</v>
      </c>
      <c r="E55" s="373">
        <v>0</v>
      </c>
      <c r="F55" s="373">
        <v>0</v>
      </c>
      <c r="G55" s="373">
        <v>0</v>
      </c>
    </row>
    <row r="56" spans="1:7" ht="37.5" hidden="1" customHeight="1">
      <c r="A56" s="411" t="s">
        <v>361</v>
      </c>
      <c r="B56" s="368" t="s">
        <v>20</v>
      </c>
      <c r="C56" s="373">
        <v>0</v>
      </c>
      <c r="D56" s="373">
        <v>0</v>
      </c>
      <c r="E56" s="373">
        <v>0</v>
      </c>
      <c r="F56" s="373">
        <v>0</v>
      </c>
      <c r="G56" s="373">
        <v>0</v>
      </c>
    </row>
    <row r="57" spans="1:7" ht="17.25" hidden="1" customHeight="1">
      <c r="A57" s="402" t="s">
        <v>27</v>
      </c>
      <c r="B57" s="403" t="s">
        <v>20</v>
      </c>
      <c r="C57" s="404">
        <f>C54</f>
        <v>0</v>
      </c>
      <c r="D57" s="404">
        <f>D54</f>
        <v>0</v>
      </c>
      <c r="E57" s="404">
        <f>E54</f>
        <v>0</v>
      </c>
      <c r="F57" s="404">
        <f>F54</f>
        <v>0</v>
      </c>
      <c r="G57" s="404">
        <f>G54</f>
        <v>0</v>
      </c>
    </row>
    <row r="58" spans="1:7" ht="7.5" customHeight="1">
      <c r="A58" s="412"/>
      <c r="B58" s="413"/>
      <c r="C58" s="414"/>
      <c r="D58" s="414"/>
      <c r="E58" s="414"/>
      <c r="F58" s="414"/>
      <c r="G58" s="414"/>
    </row>
    <row r="59" spans="1:7" ht="17.25" customHeight="1">
      <c r="A59" s="666" t="s">
        <v>362</v>
      </c>
      <c r="B59" s="666"/>
      <c r="C59" s="666"/>
      <c r="D59" s="666"/>
      <c r="E59" s="666"/>
      <c r="F59" s="666"/>
      <c r="G59" s="666"/>
    </row>
    <row r="60" spans="1:7" ht="17.25" customHeight="1">
      <c r="A60" s="412" t="s">
        <v>29</v>
      </c>
      <c r="B60" s="412"/>
      <c r="C60" s="412"/>
      <c r="D60" s="412"/>
      <c r="E60" s="412"/>
      <c r="F60" s="412"/>
      <c r="G60" s="412"/>
    </row>
    <row r="61" spans="1:7" ht="13.5" customHeight="1">
      <c r="A61" s="666" t="s">
        <v>302</v>
      </c>
      <c r="B61" s="677"/>
      <c r="C61" s="677"/>
      <c r="D61" s="677"/>
      <c r="E61" s="677"/>
      <c r="F61" s="677"/>
      <c r="G61" s="677"/>
    </row>
    <row r="62" spans="1:7" s="677" customFormat="1" ht="21" customHeight="1">
      <c r="A62" s="677" t="s">
        <v>363</v>
      </c>
    </row>
    <row r="63" spans="1:7" ht="35.25" customHeight="1">
      <c r="A63" s="677" t="s">
        <v>364</v>
      </c>
      <c r="B63" s="677"/>
      <c r="C63" s="677"/>
      <c r="D63" s="677"/>
      <c r="E63" s="677"/>
      <c r="F63" s="677"/>
      <c r="G63" s="677"/>
    </row>
    <row r="64" spans="1:7" ht="6" customHeight="1">
      <c r="A64" s="415"/>
      <c r="B64" s="415"/>
      <c r="C64" s="415"/>
      <c r="D64" s="415"/>
      <c r="E64" s="415"/>
      <c r="F64" s="415"/>
      <c r="G64" s="415"/>
    </row>
    <row r="65" spans="1:7" ht="48.75" customHeight="1">
      <c r="A65" s="670" t="s">
        <v>25</v>
      </c>
      <c r="B65" s="670" t="s">
        <v>11</v>
      </c>
      <c r="C65" s="227" t="s">
        <v>12</v>
      </c>
      <c r="D65" s="227" t="s">
        <v>13</v>
      </c>
      <c r="E65" s="647" t="s">
        <v>14</v>
      </c>
      <c r="F65" s="648"/>
      <c r="G65" s="649"/>
    </row>
    <row r="66" spans="1:7" ht="15.75">
      <c r="A66" s="670"/>
      <c r="B66" s="670"/>
      <c r="C66" s="226" t="s">
        <v>15</v>
      </c>
      <c r="D66" s="226" t="s">
        <v>16</v>
      </c>
      <c r="E66" s="226" t="s">
        <v>17</v>
      </c>
      <c r="F66" s="226" t="s">
        <v>18</v>
      </c>
      <c r="G66" s="226" t="s">
        <v>38</v>
      </c>
    </row>
    <row r="67" spans="1:7" ht="31.5">
      <c r="A67" s="416" t="s">
        <v>365</v>
      </c>
      <c r="B67" s="368" t="s">
        <v>44</v>
      </c>
      <c r="C67" s="368">
        <v>246</v>
      </c>
      <c r="D67" s="368">
        <v>165</v>
      </c>
      <c r="E67" s="368">
        <v>305</v>
      </c>
      <c r="F67" s="368">
        <v>310</v>
      </c>
      <c r="G67" s="368">
        <v>315</v>
      </c>
    </row>
    <row r="68" spans="1:7" ht="17.25" customHeight="1">
      <c r="A68" s="398"/>
      <c r="B68" s="398"/>
      <c r="C68" s="398"/>
      <c r="D68" s="398"/>
      <c r="E68" s="398"/>
      <c r="F68" s="398"/>
      <c r="G68" s="398"/>
    </row>
    <row r="69" spans="1:7" ht="47.25">
      <c r="A69" s="670" t="s">
        <v>26</v>
      </c>
      <c r="B69" s="670" t="s">
        <v>11</v>
      </c>
      <c r="C69" s="227" t="s">
        <v>12</v>
      </c>
      <c r="D69" s="227" t="s">
        <v>13</v>
      </c>
      <c r="E69" s="647" t="s">
        <v>14</v>
      </c>
      <c r="F69" s="648"/>
      <c r="G69" s="649"/>
    </row>
    <row r="70" spans="1:7" ht="33.75" customHeight="1">
      <c r="A70" s="670"/>
      <c r="B70" s="670"/>
      <c r="C70" s="226" t="s">
        <v>15</v>
      </c>
      <c r="D70" s="226" t="s">
        <v>16</v>
      </c>
      <c r="E70" s="226" t="s">
        <v>17</v>
      </c>
      <c r="F70" s="226" t="s">
        <v>18</v>
      </c>
      <c r="G70" s="226" t="s">
        <v>38</v>
      </c>
    </row>
    <row r="71" spans="1:7" ht="42.75" customHeight="1">
      <c r="A71" s="417" t="s">
        <v>21</v>
      </c>
      <c r="B71" s="368" t="s">
        <v>20</v>
      </c>
      <c r="C71" s="373">
        <v>3901.1</v>
      </c>
      <c r="D71" s="373">
        <v>2847</v>
      </c>
      <c r="E71" s="373">
        <v>7155</v>
      </c>
      <c r="F71" s="373">
        <v>7477</v>
      </c>
      <c r="G71" s="373">
        <v>7814</v>
      </c>
    </row>
    <row r="72" spans="1:7" ht="31.5">
      <c r="A72" s="402" t="s">
        <v>27</v>
      </c>
      <c r="B72" s="403" t="s">
        <v>20</v>
      </c>
      <c r="C72" s="404">
        <f>SUM(C71)</f>
        <v>3901.1</v>
      </c>
      <c r="D72" s="404">
        <f>SUM(D71)</f>
        <v>2847</v>
      </c>
      <c r="E72" s="404">
        <f>SUM(E71)</f>
        <v>7155</v>
      </c>
      <c r="F72" s="404">
        <f>SUM(F71)</f>
        <v>7477</v>
      </c>
      <c r="G72" s="404">
        <f>SUM(G71)</f>
        <v>7814</v>
      </c>
    </row>
  </sheetData>
  <mergeCells count="42">
    <mergeCell ref="A69:A70"/>
    <mergeCell ref="B69:B70"/>
    <mergeCell ref="E69:G69"/>
    <mergeCell ref="A38:A39"/>
    <mergeCell ref="A59:G59"/>
    <mergeCell ref="A61:G61"/>
    <mergeCell ref="A62:XFD62"/>
    <mergeCell ref="A63:G63"/>
    <mergeCell ref="A65:A66"/>
    <mergeCell ref="B65:B66"/>
    <mergeCell ref="E65:G65"/>
    <mergeCell ref="A47:G47"/>
    <mergeCell ref="A48:A49"/>
    <mergeCell ref="B48:B49"/>
    <mergeCell ref="E48:G48"/>
    <mergeCell ref="A52:A53"/>
    <mergeCell ref="B52:B53"/>
    <mergeCell ref="E52:G52"/>
    <mergeCell ref="A36:G36"/>
    <mergeCell ref="A37:G37"/>
    <mergeCell ref="B38:B39"/>
    <mergeCell ref="E38:G38"/>
    <mergeCell ref="A43:G43"/>
    <mergeCell ref="A45:G45"/>
    <mergeCell ref="A28:G28"/>
    <mergeCell ref="A29:G29"/>
    <mergeCell ref="A30:G30"/>
    <mergeCell ref="A31:G31"/>
    <mergeCell ref="A32:A33"/>
    <mergeCell ref="B32:B33"/>
    <mergeCell ref="E32:G32"/>
    <mergeCell ref="A27:G27"/>
    <mergeCell ref="D12:G12"/>
    <mergeCell ref="A17:G17"/>
    <mergeCell ref="A18:G18"/>
    <mergeCell ref="A19:G19"/>
    <mergeCell ref="A20:G20"/>
    <mergeCell ref="A22:G22"/>
    <mergeCell ref="A23:G23"/>
    <mergeCell ref="A24:G24"/>
    <mergeCell ref="A25:G25"/>
    <mergeCell ref="A26:G26"/>
  </mergeCells>
  <pageMargins left="0.70866141732283472" right="0.70866141732283472" top="0.74803149606299213" bottom="0.74803149606299213" header="0.31496062992125984" footer="0.31496062992125984"/>
  <pageSetup paperSize="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U54"/>
  <sheetViews>
    <sheetView view="pageBreakPreview" topLeftCell="A22" zoomScale="80" zoomScaleNormal="70" zoomScaleSheetLayoutView="80" workbookViewId="0">
      <selection activeCell="A29" sqref="A29:G31"/>
    </sheetView>
  </sheetViews>
  <sheetFormatPr defaultRowHeight="15"/>
  <cols>
    <col min="1" max="1" width="43.5703125" style="418" customWidth="1"/>
    <col min="2" max="2" width="19.42578125" style="418" customWidth="1"/>
    <col min="3" max="3" width="14.140625" style="419" customWidth="1"/>
    <col min="4" max="4" width="16.28515625" style="419" customWidth="1"/>
    <col min="5" max="5" width="15.28515625" style="419" customWidth="1"/>
    <col min="6" max="6" width="14.140625" style="419" customWidth="1"/>
    <col min="7" max="7" width="14" style="419" customWidth="1"/>
    <col min="8" max="8" width="32.85546875" style="419" customWidth="1"/>
    <col min="9" max="9" width="11" style="420" customWidth="1"/>
    <col min="10" max="10" width="11.140625" style="419" customWidth="1"/>
    <col min="11" max="12" width="13.28515625" style="419" customWidth="1"/>
    <col min="13" max="13" width="13.85546875" style="419" customWidth="1"/>
    <col min="14" max="17" width="9.140625" style="419" customWidth="1"/>
    <col min="18" max="256" width="8.7109375" style="419"/>
    <col min="257" max="257" width="46.140625" style="419" customWidth="1"/>
    <col min="258" max="258" width="30.7109375" style="419" customWidth="1"/>
    <col min="259" max="259" width="20.85546875" style="419" customWidth="1"/>
    <col min="260" max="261" width="20.42578125" style="419" customWidth="1"/>
    <col min="262" max="262" width="14.7109375" style="419" customWidth="1"/>
    <col min="263" max="263" width="14" style="419" customWidth="1"/>
    <col min="264" max="264" width="32.85546875" style="419" customWidth="1"/>
    <col min="265" max="265" width="11" style="419" customWidth="1"/>
    <col min="266" max="266" width="11.140625" style="419" customWidth="1"/>
    <col min="267" max="268" width="13.28515625" style="419" customWidth="1"/>
    <col min="269" max="269" width="13.85546875" style="419" customWidth="1"/>
    <col min="270" max="273" width="9.140625" style="419" customWidth="1"/>
    <col min="274" max="512" width="8.7109375" style="419"/>
    <col min="513" max="513" width="46.140625" style="419" customWidth="1"/>
    <col min="514" max="514" width="30.7109375" style="419" customWidth="1"/>
    <col min="515" max="515" width="20.85546875" style="419" customWidth="1"/>
    <col min="516" max="517" width="20.42578125" style="419" customWidth="1"/>
    <col min="518" max="518" width="14.7109375" style="419" customWidth="1"/>
    <col min="519" max="519" width="14" style="419" customWidth="1"/>
    <col min="520" max="520" width="32.85546875" style="419" customWidth="1"/>
    <col min="521" max="521" width="11" style="419" customWidth="1"/>
    <col min="522" max="522" width="11.140625" style="419" customWidth="1"/>
    <col min="523" max="524" width="13.28515625" style="419" customWidth="1"/>
    <col min="525" max="525" width="13.85546875" style="419" customWidth="1"/>
    <col min="526" max="529" width="9.140625" style="419" customWidth="1"/>
    <col min="530" max="768" width="8.7109375" style="419"/>
    <col min="769" max="769" width="46.140625" style="419" customWidth="1"/>
    <col min="770" max="770" width="30.7109375" style="419" customWidth="1"/>
    <col min="771" max="771" width="20.85546875" style="419" customWidth="1"/>
    <col min="772" max="773" width="20.42578125" style="419" customWidth="1"/>
    <col min="774" max="774" width="14.7109375" style="419" customWidth="1"/>
    <col min="775" max="775" width="14" style="419" customWidth="1"/>
    <col min="776" max="776" width="32.85546875" style="419" customWidth="1"/>
    <col min="777" max="777" width="11" style="419" customWidth="1"/>
    <col min="778" max="778" width="11.140625" style="419" customWidth="1"/>
    <col min="779" max="780" width="13.28515625" style="419" customWidth="1"/>
    <col min="781" max="781" width="13.85546875" style="419" customWidth="1"/>
    <col min="782" max="785" width="9.140625" style="419" customWidth="1"/>
    <col min="786" max="1024" width="8.7109375" style="419"/>
    <col min="1025" max="1025" width="46.140625" style="419" customWidth="1"/>
    <col min="1026" max="1026" width="30.7109375" style="419" customWidth="1"/>
    <col min="1027" max="1027" width="20.85546875" style="419" customWidth="1"/>
    <col min="1028" max="1029" width="20.42578125" style="419" customWidth="1"/>
    <col min="1030" max="1030" width="14.7109375" style="419" customWidth="1"/>
    <col min="1031" max="1031" width="14" style="419" customWidth="1"/>
    <col min="1032" max="1032" width="32.85546875" style="419" customWidth="1"/>
    <col min="1033" max="1033" width="11" style="419" customWidth="1"/>
    <col min="1034" max="1034" width="11.140625" style="419" customWidth="1"/>
    <col min="1035" max="1036" width="13.28515625" style="419" customWidth="1"/>
    <col min="1037" max="1037" width="13.85546875" style="419" customWidth="1"/>
    <col min="1038" max="1041" width="9.140625" style="419" customWidth="1"/>
    <col min="1042" max="1280" width="8.7109375" style="419"/>
    <col min="1281" max="1281" width="46.140625" style="419" customWidth="1"/>
    <col min="1282" max="1282" width="30.7109375" style="419" customWidth="1"/>
    <col min="1283" max="1283" width="20.85546875" style="419" customWidth="1"/>
    <col min="1284" max="1285" width="20.42578125" style="419" customWidth="1"/>
    <col min="1286" max="1286" width="14.7109375" style="419" customWidth="1"/>
    <col min="1287" max="1287" width="14" style="419" customWidth="1"/>
    <col min="1288" max="1288" width="32.85546875" style="419" customWidth="1"/>
    <col min="1289" max="1289" width="11" style="419" customWidth="1"/>
    <col min="1290" max="1290" width="11.140625" style="419" customWidth="1"/>
    <col min="1291" max="1292" width="13.28515625" style="419" customWidth="1"/>
    <col min="1293" max="1293" width="13.85546875" style="419" customWidth="1"/>
    <col min="1294" max="1297" width="9.140625" style="419" customWidth="1"/>
    <col min="1298" max="1536" width="8.7109375" style="419"/>
    <col min="1537" max="1537" width="46.140625" style="419" customWidth="1"/>
    <col min="1538" max="1538" width="30.7109375" style="419" customWidth="1"/>
    <col min="1539" max="1539" width="20.85546875" style="419" customWidth="1"/>
    <col min="1540" max="1541" width="20.42578125" style="419" customWidth="1"/>
    <col min="1542" max="1542" width="14.7109375" style="419" customWidth="1"/>
    <col min="1543" max="1543" width="14" style="419" customWidth="1"/>
    <col min="1544" max="1544" width="32.85546875" style="419" customWidth="1"/>
    <col min="1545" max="1545" width="11" style="419" customWidth="1"/>
    <col min="1546" max="1546" width="11.140625" style="419" customWidth="1"/>
    <col min="1547" max="1548" width="13.28515625" style="419" customWidth="1"/>
    <col min="1549" max="1549" width="13.85546875" style="419" customWidth="1"/>
    <col min="1550" max="1553" width="9.140625" style="419" customWidth="1"/>
    <col min="1554" max="1792" width="8.7109375" style="419"/>
    <col min="1793" max="1793" width="46.140625" style="419" customWidth="1"/>
    <col min="1794" max="1794" width="30.7109375" style="419" customWidth="1"/>
    <col min="1795" max="1795" width="20.85546875" style="419" customWidth="1"/>
    <col min="1796" max="1797" width="20.42578125" style="419" customWidth="1"/>
    <col min="1798" max="1798" width="14.7109375" style="419" customWidth="1"/>
    <col min="1799" max="1799" width="14" style="419" customWidth="1"/>
    <col min="1800" max="1800" width="32.85546875" style="419" customWidth="1"/>
    <col min="1801" max="1801" width="11" style="419" customWidth="1"/>
    <col min="1802" max="1802" width="11.140625" style="419" customWidth="1"/>
    <col min="1803" max="1804" width="13.28515625" style="419" customWidth="1"/>
    <col min="1805" max="1805" width="13.85546875" style="419" customWidth="1"/>
    <col min="1806" max="1809" width="9.140625" style="419" customWidth="1"/>
    <col min="1810" max="2048" width="8.7109375" style="419"/>
    <col min="2049" max="2049" width="46.140625" style="419" customWidth="1"/>
    <col min="2050" max="2050" width="30.7109375" style="419" customWidth="1"/>
    <col min="2051" max="2051" width="20.85546875" style="419" customWidth="1"/>
    <col min="2052" max="2053" width="20.42578125" style="419" customWidth="1"/>
    <col min="2054" max="2054" width="14.7109375" style="419" customWidth="1"/>
    <col min="2055" max="2055" width="14" style="419" customWidth="1"/>
    <col min="2056" max="2056" width="32.85546875" style="419" customWidth="1"/>
    <col min="2057" max="2057" width="11" style="419" customWidth="1"/>
    <col min="2058" max="2058" width="11.140625" style="419" customWidth="1"/>
    <col min="2059" max="2060" width="13.28515625" style="419" customWidth="1"/>
    <col min="2061" max="2061" width="13.85546875" style="419" customWidth="1"/>
    <col min="2062" max="2065" width="9.140625" style="419" customWidth="1"/>
    <col min="2066" max="2304" width="8.7109375" style="419"/>
    <col min="2305" max="2305" width="46.140625" style="419" customWidth="1"/>
    <col min="2306" max="2306" width="30.7109375" style="419" customWidth="1"/>
    <col min="2307" max="2307" width="20.85546875" style="419" customWidth="1"/>
    <col min="2308" max="2309" width="20.42578125" style="419" customWidth="1"/>
    <col min="2310" max="2310" width="14.7109375" style="419" customWidth="1"/>
    <col min="2311" max="2311" width="14" style="419" customWidth="1"/>
    <col min="2312" max="2312" width="32.85546875" style="419" customWidth="1"/>
    <col min="2313" max="2313" width="11" style="419" customWidth="1"/>
    <col min="2314" max="2314" width="11.140625" style="419" customWidth="1"/>
    <col min="2315" max="2316" width="13.28515625" style="419" customWidth="1"/>
    <col min="2317" max="2317" width="13.85546875" style="419" customWidth="1"/>
    <col min="2318" max="2321" width="9.140625" style="419" customWidth="1"/>
    <col min="2322" max="2560" width="8.7109375" style="419"/>
    <col min="2561" max="2561" width="46.140625" style="419" customWidth="1"/>
    <col min="2562" max="2562" width="30.7109375" style="419" customWidth="1"/>
    <col min="2563" max="2563" width="20.85546875" style="419" customWidth="1"/>
    <col min="2564" max="2565" width="20.42578125" style="419" customWidth="1"/>
    <col min="2566" max="2566" width="14.7109375" style="419" customWidth="1"/>
    <col min="2567" max="2567" width="14" style="419" customWidth="1"/>
    <col min="2568" max="2568" width="32.85546875" style="419" customWidth="1"/>
    <col min="2569" max="2569" width="11" style="419" customWidth="1"/>
    <col min="2570" max="2570" width="11.140625" style="419" customWidth="1"/>
    <col min="2571" max="2572" width="13.28515625" style="419" customWidth="1"/>
    <col min="2573" max="2573" width="13.85546875" style="419" customWidth="1"/>
    <col min="2574" max="2577" width="9.140625" style="419" customWidth="1"/>
    <col min="2578" max="2816" width="8.7109375" style="419"/>
    <col min="2817" max="2817" width="46.140625" style="419" customWidth="1"/>
    <col min="2818" max="2818" width="30.7109375" style="419" customWidth="1"/>
    <col min="2819" max="2819" width="20.85546875" style="419" customWidth="1"/>
    <col min="2820" max="2821" width="20.42578125" style="419" customWidth="1"/>
    <col min="2822" max="2822" width="14.7109375" style="419" customWidth="1"/>
    <col min="2823" max="2823" width="14" style="419" customWidth="1"/>
    <col min="2824" max="2824" width="32.85546875" style="419" customWidth="1"/>
    <col min="2825" max="2825" width="11" style="419" customWidth="1"/>
    <col min="2826" max="2826" width="11.140625" style="419" customWidth="1"/>
    <col min="2827" max="2828" width="13.28515625" style="419" customWidth="1"/>
    <col min="2829" max="2829" width="13.85546875" style="419" customWidth="1"/>
    <col min="2830" max="2833" width="9.140625" style="419" customWidth="1"/>
    <col min="2834" max="3072" width="8.7109375" style="419"/>
    <col min="3073" max="3073" width="46.140625" style="419" customWidth="1"/>
    <col min="3074" max="3074" width="30.7109375" style="419" customWidth="1"/>
    <col min="3075" max="3075" width="20.85546875" style="419" customWidth="1"/>
    <col min="3076" max="3077" width="20.42578125" style="419" customWidth="1"/>
    <col min="3078" max="3078" width="14.7109375" style="419" customWidth="1"/>
    <col min="3079" max="3079" width="14" style="419" customWidth="1"/>
    <col min="3080" max="3080" width="32.85546875" style="419" customWidth="1"/>
    <col min="3081" max="3081" width="11" style="419" customWidth="1"/>
    <col min="3082" max="3082" width="11.140625" style="419" customWidth="1"/>
    <col min="3083" max="3084" width="13.28515625" style="419" customWidth="1"/>
    <col min="3085" max="3085" width="13.85546875" style="419" customWidth="1"/>
    <col min="3086" max="3089" width="9.140625" style="419" customWidth="1"/>
    <col min="3090" max="3328" width="8.7109375" style="419"/>
    <col min="3329" max="3329" width="46.140625" style="419" customWidth="1"/>
    <col min="3330" max="3330" width="30.7109375" style="419" customWidth="1"/>
    <col min="3331" max="3331" width="20.85546875" style="419" customWidth="1"/>
    <col min="3332" max="3333" width="20.42578125" style="419" customWidth="1"/>
    <col min="3334" max="3334" width="14.7109375" style="419" customWidth="1"/>
    <col min="3335" max="3335" width="14" style="419" customWidth="1"/>
    <col min="3336" max="3336" width="32.85546875" style="419" customWidth="1"/>
    <col min="3337" max="3337" width="11" style="419" customWidth="1"/>
    <col min="3338" max="3338" width="11.140625" style="419" customWidth="1"/>
    <col min="3339" max="3340" width="13.28515625" style="419" customWidth="1"/>
    <col min="3341" max="3341" width="13.85546875" style="419" customWidth="1"/>
    <col min="3342" max="3345" width="9.140625" style="419" customWidth="1"/>
    <col min="3346" max="3584" width="8.7109375" style="419"/>
    <col min="3585" max="3585" width="46.140625" style="419" customWidth="1"/>
    <col min="3586" max="3586" width="30.7109375" style="419" customWidth="1"/>
    <col min="3587" max="3587" width="20.85546875" style="419" customWidth="1"/>
    <col min="3588" max="3589" width="20.42578125" style="419" customWidth="1"/>
    <col min="3590" max="3590" width="14.7109375" style="419" customWidth="1"/>
    <col min="3591" max="3591" width="14" style="419" customWidth="1"/>
    <col min="3592" max="3592" width="32.85546875" style="419" customWidth="1"/>
    <col min="3593" max="3593" width="11" style="419" customWidth="1"/>
    <col min="3594" max="3594" width="11.140625" style="419" customWidth="1"/>
    <col min="3595" max="3596" width="13.28515625" style="419" customWidth="1"/>
    <col min="3597" max="3597" width="13.85546875" style="419" customWidth="1"/>
    <col min="3598" max="3601" width="9.140625" style="419" customWidth="1"/>
    <col min="3602" max="3840" width="8.7109375" style="419"/>
    <col min="3841" max="3841" width="46.140625" style="419" customWidth="1"/>
    <col min="3842" max="3842" width="30.7109375" style="419" customWidth="1"/>
    <col min="3843" max="3843" width="20.85546875" style="419" customWidth="1"/>
    <col min="3844" max="3845" width="20.42578125" style="419" customWidth="1"/>
    <col min="3846" max="3846" width="14.7109375" style="419" customWidth="1"/>
    <col min="3847" max="3847" width="14" style="419" customWidth="1"/>
    <col min="3848" max="3848" width="32.85546875" style="419" customWidth="1"/>
    <col min="3849" max="3849" width="11" style="419" customWidth="1"/>
    <col min="3850" max="3850" width="11.140625" style="419" customWidth="1"/>
    <col min="3851" max="3852" width="13.28515625" style="419" customWidth="1"/>
    <col min="3853" max="3853" width="13.85546875" style="419" customWidth="1"/>
    <col min="3854" max="3857" width="9.140625" style="419" customWidth="1"/>
    <col min="3858" max="4096" width="8.7109375" style="419"/>
    <col min="4097" max="4097" width="46.140625" style="419" customWidth="1"/>
    <col min="4098" max="4098" width="30.7109375" style="419" customWidth="1"/>
    <col min="4099" max="4099" width="20.85546875" style="419" customWidth="1"/>
    <col min="4100" max="4101" width="20.42578125" style="419" customWidth="1"/>
    <col min="4102" max="4102" width="14.7109375" style="419" customWidth="1"/>
    <col min="4103" max="4103" width="14" style="419" customWidth="1"/>
    <col min="4104" max="4104" width="32.85546875" style="419" customWidth="1"/>
    <col min="4105" max="4105" width="11" style="419" customWidth="1"/>
    <col min="4106" max="4106" width="11.140625" style="419" customWidth="1"/>
    <col min="4107" max="4108" width="13.28515625" style="419" customWidth="1"/>
    <col min="4109" max="4109" width="13.85546875" style="419" customWidth="1"/>
    <col min="4110" max="4113" width="9.140625" style="419" customWidth="1"/>
    <col min="4114" max="4352" width="8.7109375" style="419"/>
    <col min="4353" max="4353" width="46.140625" style="419" customWidth="1"/>
    <col min="4354" max="4354" width="30.7109375" style="419" customWidth="1"/>
    <col min="4355" max="4355" width="20.85546875" style="419" customWidth="1"/>
    <col min="4356" max="4357" width="20.42578125" style="419" customWidth="1"/>
    <col min="4358" max="4358" width="14.7109375" style="419" customWidth="1"/>
    <col min="4359" max="4359" width="14" style="419" customWidth="1"/>
    <col min="4360" max="4360" width="32.85546875" style="419" customWidth="1"/>
    <col min="4361" max="4361" width="11" style="419" customWidth="1"/>
    <col min="4362" max="4362" width="11.140625" style="419" customWidth="1"/>
    <col min="4363" max="4364" width="13.28515625" style="419" customWidth="1"/>
    <col min="4365" max="4365" width="13.85546875" style="419" customWidth="1"/>
    <col min="4366" max="4369" width="9.140625" style="419" customWidth="1"/>
    <col min="4370" max="4608" width="8.7109375" style="419"/>
    <col min="4609" max="4609" width="46.140625" style="419" customWidth="1"/>
    <col min="4610" max="4610" width="30.7109375" style="419" customWidth="1"/>
    <col min="4611" max="4611" width="20.85546875" style="419" customWidth="1"/>
    <col min="4612" max="4613" width="20.42578125" style="419" customWidth="1"/>
    <col min="4614" max="4614" width="14.7109375" style="419" customWidth="1"/>
    <col min="4615" max="4615" width="14" style="419" customWidth="1"/>
    <col min="4616" max="4616" width="32.85546875" style="419" customWidth="1"/>
    <col min="4617" max="4617" width="11" style="419" customWidth="1"/>
    <col min="4618" max="4618" width="11.140625" style="419" customWidth="1"/>
    <col min="4619" max="4620" width="13.28515625" style="419" customWidth="1"/>
    <col min="4621" max="4621" width="13.85546875" style="419" customWidth="1"/>
    <col min="4622" max="4625" width="9.140625" style="419" customWidth="1"/>
    <col min="4626" max="4864" width="8.7109375" style="419"/>
    <col min="4865" max="4865" width="46.140625" style="419" customWidth="1"/>
    <col min="4866" max="4866" width="30.7109375" style="419" customWidth="1"/>
    <col min="4867" max="4867" width="20.85546875" style="419" customWidth="1"/>
    <col min="4868" max="4869" width="20.42578125" style="419" customWidth="1"/>
    <col min="4870" max="4870" width="14.7109375" style="419" customWidth="1"/>
    <col min="4871" max="4871" width="14" style="419" customWidth="1"/>
    <col min="4872" max="4872" width="32.85546875" style="419" customWidth="1"/>
    <col min="4873" max="4873" width="11" style="419" customWidth="1"/>
    <col min="4874" max="4874" width="11.140625" style="419" customWidth="1"/>
    <col min="4875" max="4876" width="13.28515625" style="419" customWidth="1"/>
    <col min="4877" max="4877" width="13.85546875" style="419" customWidth="1"/>
    <col min="4878" max="4881" width="9.140625" style="419" customWidth="1"/>
    <col min="4882" max="5120" width="8.7109375" style="419"/>
    <col min="5121" max="5121" width="46.140625" style="419" customWidth="1"/>
    <col min="5122" max="5122" width="30.7109375" style="419" customWidth="1"/>
    <col min="5123" max="5123" width="20.85546875" style="419" customWidth="1"/>
    <col min="5124" max="5125" width="20.42578125" style="419" customWidth="1"/>
    <col min="5126" max="5126" width="14.7109375" style="419" customWidth="1"/>
    <col min="5127" max="5127" width="14" style="419" customWidth="1"/>
    <col min="5128" max="5128" width="32.85546875" style="419" customWidth="1"/>
    <col min="5129" max="5129" width="11" style="419" customWidth="1"/>
    <col min="5130" max="5130" width="11.140625" style="419" customWidth="1"/>
    <col min="5131" max="5132" width="13.28515625" style="419" customWidth="1"/>
    <col min="5133" max="5133" width="13.85546875" style="419" customWidth="1"/>
    <col min="5134" max="5137" width="9.140625" style="419" customWidth="1"/>
    <col min="5138" max="5376" width="8.7109375" style="419"/>
    <col min="5377" max="5377" width="46.140625" style="419" customWidth="1"/>
    <col min="5378" max="5378" width="30.7109375" style="419" customWidth="1"/>
    <col min="5379" max="5379" width="20.85546875" style="419" customWidth="1"/>
    <col min="5380" max="5381" width="20.42578125" style="419" customWidth="1"/>
    <col min="5382" max="5382" width="14.7109375" style="419" customWidth="1"/>
    <col min="5383" max="5383" width="14" style="419" customWidth="1"/>
    <col min="5384" max="5384" width="32.85546875" style="419" customWidth="1"/>
    <col min="5385" max="5385" width="11" style="419" customWidth="1"/>
    <col min="5386" max="5386" width="11.140625" style="419" customWidth="1"/>
    <col min="5387" max="5388" width="13.28515625" style="419" customWidth="1"/>
    <col min="5389" max="5389" width="13.85546875" style="419" customWidth="1"/>
    <col min="5390" max="5393" width="9.140625" style="419" customWidth="1"/>
    <col min="5394" max="5632" width="8.7109375" style="419"/>
    <col min="5633" max="5633" width="46.140625" style="419" customWidth="1"/>
    <col min="5634" max="5634" width="30.7109375" style="419" customWidth="1"/>
    <col min="5635" max="5635" width="20.85546875" style="419" customWidth="1"/>
    <col min="5636" max="5637" width="20.42578125" style="419" customWidth="1"/>
    <col min="5638" max="5638" width="14.7109375" style="419" customWidth="1"/>
    <col min="5639" max="5639" width="14" style="419" customWidth="1"/>
    <col min="5640" max="5640" width="32.85546875" style="419" customWidth="1"/>
    <col min="5641" max="5641" width="11" style="419" customWidth="1"/>
    <col min="5642" max="5642" width="11.140625" style="419" customWidth="1"/>
    <col min="5643" max="5644" width="13.28515625" style="419" customWidth="1"/>
    <col min="5645" max="5645" width="13.85546875" style="419" customWidth="1"/>
    <col min="5646" max="5649" width="9.140625" style="419" customWidth="1"/>
    <col min="5650" max="5888" width="8.7109375" style="419"/>
    <col min="5889" max="5889" width="46.140625" style="419" customWidth="1"/>
    <col min="5890" max="5890" width="30.7109375" style="419" customWidth="1"/>
    <col min="5891" max="5891" width="20.85546875" style="419" customWidth="1"/>
    <col min="5892" max="5893" width="20.42578125" style="419" customWidth="1"/>
    <col min="5894" max="5894" width="14.7109375" style="419" customWidth="1"/>
    <col min="5895" max="5895" width="14" style="419" customWidth="1"/>
    <col min="5896" max="5896" width="32.85546875" style="419" customWidth="1"/>
    <col min="5897" max="5897" width="11" style="419" customWidth="1"/>
    <col min="5898" max="5898" width="11.140625" style="419" customWidth="1"/>
    <col min="5899" max="5900" width="13.28515625" style="419" customWidth="1"/>
    <col min="5901" max="5901" width="13.85546875" style="419" customWidth="1"/>
    <col min="5902" max="5905" width="9.140625" style="419" customWidth="1"/>
    <col min="5906" max="6144" width="8.7109375" style="419"/>
    <col min="6145" max="6145" width="46.140625" style="419" customWidth="1"/>
    <col min="6146" max="6146" width="30.7109375" style="419" customWidth="1"/>
    <col min="6147" max="6147" width="20.85546875" style="419" customWidth="1"/>
    <col min="6148" max="6149" width="20.42578125" style="419" customWidth="1"/>
    <col min="6150" max="6150" width="14.7109375" style="419" customWidth="1"/>
    <col min="6151" max="6151" width="14" style="419" customWidth="1"/>
    <col min="6152" max="6152" width="32.85546875" style="419" customWidth="1"/>
    <col min="6153" max="6153" width="11" style="419" customWidth="1"/>
    <col min="6154" max="6154" width="11.140625" style="419" customWidth="1"/>
    <col min="6155" max="6156" width="13.28515625" style="419" customWidth="1"/>
    <col min="6157" max="6157" width="13.85546875" style="419" customWidth="1"/>
    <col min="6158" max="6161" width="9.140625" style="419" customWidth="1"/>
    <col min="6162" max="6400" width="8.7109375" style="419"/>
    <col min="6401" max="6401" width="46.140625" style="419" customWidth="1"/>
    <col min="6402" max="6402" width="30.7109375" style="419" customWidth="1"/>
    <col min="6403" max="6403" width="20.85546875" style="419" customWidth="1"/>
    <col min="6404" max="6405" width="20.42578125" style="419" customWidth="1"/>
    <col min="6406" max="6406" width="14.7109375" style="419" customWidth="1"/>
    <col min="6407" max="6407" width="14" style="419" customWidth="1"/>
    <col min="6408" max="6408" width="32.85546875" style="419" customWidth="1"/>
    <col min="6409" max="6409" width="11" style="419" customWidth="1"/>
    <col min="6410" max="6410" width="11.140625" style="419" customWidth="1"/>
    <col min="6411" max="6412" width="13.28515625" style="419" customWidth="1"/>
    <col min="6413" max="6413" width="13.85546875" style="419" customWidth="1"/>
    <col min="6414" max="6417" width="9.140625" style="419" customWidth="1"/>
    <col min="6418" max="6656" width="8.7109375" style="419"/>
    <col min="6657" max="6657" width="46.140625" style="419" customWidth="1"/>
    <col min="6658" max="6658" width="30.7109375" style="419" customWidth="1"/>
    <col min="6659" max="6659" width="20.85546875" style="419" customWidth="1"/>
    <col min="6660" max="6661" width="20.42578125" style="419" customWidth="1"/>
    <col min="6662" max="6662" width="14.7109375" style="419" customWidth="1"/>
    <col min="6663" max="6663" width="14" style="419" customWidth="1"/>
    <col min="6664" max="6664" width="32.85546875" style="419" customWidth="1"/>
    <col min="6665" max="6665" width="11" style="419" customWidth="1"/>
    <col min="6666" max="6666" width="11.140625" style="419" customWidth="1"/>
    <col min="6667" max="6668" width="13.28515625" style="419" customWidth="1"/>
    <col min="6669" max="6669" width="13.85546875" style="419" customWidth="1"/>
    <col min="6670" max="6673" width="9.140625" style="419" customWidth="1"/>
    <col min="6674" max="6912" width="8.7109375" style="419"/>
    <col min="6913" max="6913" width="46.140625" style="419" customWidth="1"/>
    <col min="6914" max="6914" width="30.7109375" style="419" customWidth="1"/>
    <col min="6915" max="6915" width="20.85546875" style="419" customWidth="1"/>
    <col min="6916" max="6917" width="20.42578125" style="419" customWidth="1"/>
    <col min="6918" max="6918" width="14.7109375" style="419" customWidth="1"/>
    <col min="6919" max="6919" width="14" style="419" customWidth="1"/>
    <col min="6920" max="6920" width="32.85546875" style="419" customWidth="1"/>
    <col min="6921" max="6921" width="11" style="419" customWidth="1"/>
    <col min="6922" max="6922" width="11.140625" style="419" customWidth="1"/>
    <col min="6923" max="6924" width="13.28515625" style="419" customWidth="1"/>
    <col min="6925" max="6925" width="13.85546875" style="419" customWidth="1"/>
    <col min="6926" max="6929" width="9.140625" style="419" customWidth="1"/>
    <col min="6930" max="7168" width="8.7109375" style="419"/>
    <col min="7169" max="7169" width="46.140625" style="419" customWidth="1"/>
    <col min="7170" max="7170" width="30.7109375" style="419" customWidth="1"/>
    <col min="7171" max="7171" width="20.85546875" style="419" customWidth="1"/>
    <col min="7172" max="7173" width="20.42578125" style="419" customWidth="1"/>
    <col min="7174" max="7174" width="14.7109375" style="419" customWidth="1"/>
    <col min="7175" max="7175" width="14" style="419" customWidth="1"/>
    <col min="7176" max="7176" width="32.85546875" style="419" customWidth="1"/>
    <col min="7177" max="7177" width="11" style="419" customWidth="1"/>
    <col min="7178" max="7178" width="11.140625" style="419" customWidth="1"/>
    <col min="7179" max="7180" width="13.28515625" style="419" customWidth="1"/>
    <col min="7181" max="7181" width="13.85546875" style="419" customWidth="1"/>
    <col min="7182" max="7185" width="9.140625" style="419" customWidth="1"/>
    <col min="7186" max="7424" width="8.7109375" style="419"/>
    <col min="7425" max="7425" width="46.140625" style="419" customWidth="1"/>
    <col min="7426" max="7426" width="30.7109375" style="419" customWidth="1"/>
    <col min="7427" max="7427" width="20.85546875" style="419" customWidth="1"/>
    <col min="7428" max="7429" width="20.42578125" style="419" customWidth="1"/>
    <col min="7430" max="7430" width="14.7109375" style="419" customWidth="1"/>
    <col min="7431" max="7431" width="14" style="419" customWidth="1"/>
    <col min="7432" max="7432" width="32.85546875" style="419" customWidth="1"/>
    <col min="7433" max="7433" width="11" style="419" customWidth="1"/>
    <col min="7434" max="7434" width="11.140625" style="419" customWidth="1"/>
    <col min="7435" max="7436" width="13.28515625" style="419" customWidth="1"/>
    <col min="7437" max="7437" width="13.85546875" style="419" customWidth="1"/>
    <col min="7438" max="7441" width="9.140625" style="419" customWidth="1"/>
    <col min="7442" max="7680" width="8.7109375" style="419"/>
    <col min="7681" max="7681" width="46.140625" style="419" customWidth="1"/>
    <col min="7682" max="7682" width="30.7109375" style="419" customWidth="1"/>
    <col min="7683" max="7683" width="20.85546875" style="419" customWidth="1"/>
    <col min="7684" max="7685" width="20.42578125" style="419" customWidth="1"/>
    <col min="7686" max="7686" width="14.7109375" style="419" customWidth="1"/>
    <col min="7687" max="7687" width="14" style="419" customWidth="1"/>
    <col min="7688" max="7688" width="32.85546875" style="419" customWidth="1"/>
    <col min="7689" max="7689" width="11" style="419" customWidth="1"/>
    <col min="7690" max="7690" width="11.140625" style="419" customWidth="1"/>
    <col min="7691" max="7692" width="13.28515625" style="419" customWidth="1"/>
    <col min="7693" max="7693" width="13.85546875" style="419" customWidth="1"/>
    <col min="7694" max="7697" width="9.140625" style="419" customWidth="1"/>
    <col min="7698" max="7936" width="8.7109375" style="419"/>
    <col min="7937" max="7937" width="46.140625" style="419" customWidth="1"/>
    <col min="7938" max="7938" width="30.7109375" style="419" customWidth="1"/>
    <col min="7939" max="7939" width="20.85546875" style="419" customWidth="1"/>
    <col min="7940" max="7941" width="20.42578125" style="419" customWidth="1"/>
    <col min="7942" max="7942" width="14.7109375" style="419" customWidth="1"/>
    <col min="7943" max="7943" width="14" style="419" customWidth="1"/>
    <col min="7944" max="7944" width="32.85546875" style="419" customWidth="1"/>
    <col min="7945" max="7945" width="11" style="419" customWidth="1"/>
    <col min="7946" max="7946" width="11.140625" style="419" customWidth="1"/>
    <col min="7947" max="7948" width="13.28515625" style="419" customWidth="1"/>
    <col min="7949" max="7949" width="13.85546875" style="419" customWidth="1"/>
    <col min="7950" max="7953" width="9.140625" style="419" customWidth="1"/>
    <col min="7954" max="8192" width="8.7109375" style="419"/>
    <col min="8193" max="8193" width="46.140625" style="419" customWidth="1"/>
    <col min="8194" max="8194" width="30.7109375" style="419" customWidth="1"/>
    <col min="8195" max="8195" width="20.85546875" style="419" customWidth="1"/>
    <col min="8196" max="8197" width="20.42578125" style="419" customWidth="1"/>
    <col min="8198" max="8198" width="14.7109375" style="419" customWidth="1"/>
    <col min="8199" max="8199" width="14" style="419" customWidth="1"/>
    <col min="8200" max="8200" width="32.85546875" style="419" customWidth="1"/>
    <col min="8201" max="8201" width="11" style="419" customWidth="1"/>
    <col min="8202" max="8202" width="11.140625" style="419" customWidth="1"/>
    <col min="8203" max="8204" width="13.28515625" style="419" customWidth="1"/>
    <col min="8205" max="8205" width="13.85546875" style="419" customWidth="1"/>
    <col min="8206" max="8209" width="9.140625" style="419" customWidth="1"/>
    <col min="8210" max="8448" width="8.7109375" style="419"/>
    <col min="8449" max="8449" width="46.140625" style="419" customWidth="1"/>
    <col min="8450" max="8450" width="30.7109375" style="419" customWidth="1"/>
    <col min="8451" max="8451" width="20.85546875" style="419" customWidth="1"/>
    <col min="8452" max="8453" width="20.42578125" style="419" customWidth="1"/>
    <col min="8454" max="8454" width="14.7109375" style="419" customWidth="1"/>
    <col min="8455" max="8455" width="14" style="419" customWidth="1"/>
    <col min="8456" max="8456" width="32.85546875" style="419" customWidth="1"/>
    <col min="8457" max="8457" width="11" style="419" customWidth="1"/>
    <col min="8458" max="8458" width="11.140625" style="419" customWidth="1"/>
    <col min="8459" max="8460" width="13.28515625" style="419" customWidth="1"/>
    <col min="8461" max="8461" width="13.85546875" style="419" customWidth="1"/>
    <col min="8462" max="8465" width="9.140625" style="419" customWidth="1"/>
    <col min="8466" max="8704" width="8.7109375" style="419"/>
    <col min="8705" max="8705" width="46.140625" style="419" customWidth="1"/>
    <col min="8706" max="8706" width="30.7109375" style="419" customWidth="1"/>
    <col min="8707" max="8707" width="20.85546875" style="419" customWidth="1"/>
    <col min="8708" max="8709" width="20.42578125" style="419" customWidth="1"/>
    <col min="8710" max="8710" width="14.7109375" style="419" customWidth="1"/>
    <col min="8711" max="8711" width="14" style="419" customWidth="1"/>
    <col min="8712" max="8712" width="32.85546875" style="419" customWidth="1"/>
    <col min="8713" max="8713" width="11" style="419" customWidth="1"/>
    <col min="8714" max="8714" width="11.140625" style="419" customWidth="1"/>
    <col min="8715" max="8716" width="13.28515625" style="419" customWidth="1"/>
    <col min="8717" max="8717" width="13.85546875" style="419" customWidth="1"/>
    <col min="8718" max="8721" width="9.140625" style="419" customWidth="1"/>
    <col min="8722" max="8960" width="8.7109375" style="419"/>
    <col min="8961" max="8961" width="46.140625" style="419" customWidth="1"/>
    <col min="8962" max="8962" width="30.7109375" style="419" customWidth="1"/>
    <col min="8963" max="8963" width="20.85546875" style="419" customWidth="1"/>
    <col min="8964" max="8965" width="20.42578125" style="419" customWidth="1"/>
    <col min="8966" max="8966" width="14.7109375" style="419" customWidth="1"/>
    <col min="8967" max="8967" width="14" style="419" customWidth="1"/>
    <col min="8968" max="8968" width="32.85546875" style="419" customWidth="1"/>
    <col min="8969" max="8969" width="11" style="419" customWidth="1"/>
    <col min="8970" max="8970" width="11.140625" style="419" customWidth="1"/>
    <col min="8971" max="8972" width="13.28515625" style="419" customWidth="1"/>
    <col min="8973" max="8973" width="13.85546875" style="419" customWidth="1"/>
    <col min="8974" max="8977" width="9.140625" style="419" customWidth="1"/>
    <col min="8978" max="9216" width="8.7109375" style="419"/>
    <col min="9217" max="9217" width="46.140625" style="419" customWidth="1"/>
    <col min="9218" max="9218" width="30.7109375" style="419" customWidth="1"/>
    <col min="9219" max="9219" width="20.85546875" style="419" customWidth="1"/>
    <col min="9220" max="9221" width="20.42578125" style="419" customWidth="1"/>
    <col min="9222" max="9222" width="14.7109375" style="419" customWidth="1"/>
    <col min="9223" max="9223" width="14" style="419" customWidth="1"/>
    <col min="9224" max="9224" width="32.85546875" style="419" customWidth="1"/>
    <col min="9225" max="9225" width="11" style="419" customWidth="1"/>
    <col min="9226" max="9226" width="11.140625" style="419" customWidth="1"/>
    <col min="9227" max="9228" width="13.28515625" style="419" customWidth="1"/>
    <col min="9229" max="9229" width="13.85546875" style="419" customWidth="1"/>
    <col min="9230" max="9233" width="9.140625" style="419" customWidth="1"/>
    <col min="9234" max="9472" width="8.7109375" style="419"/>
    <col min="9473" max="9473" width="46.140625" style="419" customWidth="1"/>
    <col min="9474" max="9474" width="30.7109375" style="419" customWidth="1"/>
    <col min="9475" max="9475" width="20.85546875" style="419" customWidth="1"/>
    <col min="9476" max="9477" width="20.42578125" style="419" customWidth="1"/>
    <col min="9478" max="9478" width="14.7109375" style="419" customWidth="1"/>
    <col min="9479" max="9479" width="14" style="419" customWidth="1"/>
    <col min="9480" max="9480" width="32.85546875" style="419" customWidth="1"/>
    <col min="9481" max="9481" width="11" style="419" customWidth="1"/>
    <col min="9482" max="9482" width="11.140625" style="419" customWidth="1"/>
    <col min="9483" max="9484" width="13.28515625" style="419" customWidth="1"/>
    <col min="9485" max="9485" width="13.85546875" style="419" customWidth="1"/>
    <col min="9486" max="9489" width="9.140625" style="419" customWidth="1"/>
    <col min="9490" max="9728" width="8.7109375" style="419"/>
    <col min="9729" max="9729" width="46.140625" style="419" customWidth="1"/>
    <col min="9730" max="9730" width="30.7109375" style="419" customWidth="1"/>
    <col min="9731" max="9731" width="20.85546875" style="419" customWidth="1"/>
    <col min="9732" max="9733" width="20.42578125" style="419" customWidth="1"/>
    <col min="9734" max="9734" width="14.7109375" style="419" customWidth="1"/>
    <col min="9735" max="9735" width="14" style="419" customWidth="1"/>
    <col min="9736" max="9736" width="32.85546875" style="419" customWidth="1"/>
    <col min="9737" max="9737" width="11" style="419" customWidth="1"/>
    <col min="9738" max="9738" width="11.140625" style="419" customWidth="1"/>
    <col min="9739" max="9740" width="13.28515625" style="419" customWidth="1"/>
    <col min="9741" max="9741" width="13.85546875" style="419" customWidth="1"/>
    <col min="9742" max="9745" width="9.140625" style="419" customWidth="1"/>
    <col min="9746" max="9984" width="8.7109375" style="419"/>
    <col min="9985" max="9985" width="46.140625" style="419" customWidth="1"/>
    <col min="9986" max="9986" width="30.7109375" style="419" customWidth="1"/>
    <col min="9987" max="9987" width="20.85546875" style="419" customWidth="1"/>
    <col min="9988" max="9989" width="20.42578125" style="419" customWidth="1"/>
    <col min="9990" max="9990" width="14.7109375" style="419" customWidth="1"/>
    <col min="9991" max="9991" width="14" style="419" customWidth="1"/>
    <col min="9992" max="9992" width="32.85546875" style="419" customWidth="1"/>
    <col min="9993" max="9993" width="11" style="419" customWidth="1"/>
    <col min="9994" max="9994" width="11.140625" style="419" customWidth="1"/>
    <col min="9995" max="9996" width="13.28515625" style="419" customWidth="1"/>
    <col min="9997" max="9997" width="13.85546875" style="419" customWidth="1"/>
    <col min="9998" max="10001" width="9.140625" style="419" customWidth="1"/>
    <col min="10002" max="10240" width="8.7109375" style="419"/>
    <col min="10241" max="10241" width="46.140625" style="419" customWidth="1"/>
    <col min="10242" max="10242" width="30.7109375" style="419" customWidth="1"/>
    <col min="10243" max="10243" width="20.85546875" style="419" customWidth="1"/>
    <col min="10244" max="10245" width="20.42578125" style="419" customWidth="1"/>
    <col min="10246" max="10246" width="14.7109375" style="419" customWidth="1"/>
    <col min="10247" max="10247" width="14" style="419" customWidth="1"/>
    <col min="10248" max="10248" width="32.85546875" style="419" customWidth="1"/>
    <col min="10249" max="10249" width="11" style="419" customWidth="1"/>
    <col min="10250" max="10250" width="11.140625" style="419" customWidth="1"/>
    <col min="10251" max="10252" width="13.28515625" style="419" customWidth="1"/>
    <col min="10253" max="10253" width="13.85546875" style="419" customWidth="1"/>
    <col min="10254" max="10257" width="9.140625" style="419" customWidth="1"/>
    <col min="10258" max="10496" width="8.7109375" style="419"/>
    <col min="10497" max="10497" width="46.140625" style="419" customWidth="1"/>
    <col min="10498" max="10498" width="30.7109375" style="419" customWidth="1"/>
    <col min="10499" max="10499" width="20.85546875" style="419" customWidth="1"/>
    <col min="10500" max="10501" width="20.42578125" style="419" customWidth="1"/>
    <col min="10502" max="10502" width="14.7109375" style="419" customWidth="1"/>
    <col min="10503" max="10503" width="14" style="419" customWidth="1"/>
    <col min="10504" max="10504" width="32.85546875" style="419" customWidth="1"/>
    <col min="10505" max="10505" width="11" style="419" customWidth="1"/>
    <col min="10506" max="10506" width="11.140625" style="419" customWidth="1"/>
    <col min="10507" max="10508" width="13.28515625" style="419" customWidth="1"/>
    <col min="10509" max="10509" width="13.85546875" style="419" customWidth="1"/>
    <col min="10510" max="10513" width="9.140625" style="419" customWidth="1"/>
    <col min="10514" max="10752" width="8.7109375" style="419"/>
    <col min="10753" max="10753" width="46.140625" style="419" customWidth="1"/>
    <col min="10754" max="10754" width="30.7109375" style="419" customWidth="1"/>
    <col min="10755" max="10755" width="20.85546875" style="419" customWidth="1"/>
    <col min="10756" max="10757" width="20.42578125" style="419" customWidth="1"/>
    <col min="10758" max="10758" width="14.7109375" style="419" customWidth="1"/>
    <col min="10759" max="10759" width="14" style="419" customWidth="1"/>
    <col min="10760" max="10760" width="32.85546875" style="419" customWidth="1"/>
    <col min="10761" max="10761" width="11" style="419" customWidth="1"/>
    <col min="10762" max="10762" width="11.140625" style="419" customWidth="1"/>
    <col min="10763" max="10764" width="13.28515625" style="419" customWidth="1"/>
    <col min="10765" max="10765" width="13.85546875" style="419" customWidth="1"/>
    <col min="10766" max="10769" width="9.140625" style="419" customWidth="1"/>
    <col min="10770" max="11008" width="8.7109375" style="419"/>
    <col min="11009" max="11009" width="46.140625" style="419" customWidth="1"/>
    <col min="11010" max="11010" width="30.7109375" style="419" customWidth="1"/>
    <col min="11011" max="11011" width="20.85546875" style="419" customWidth="1"/>
    <col min="11012" max="11013" width="20.42578125" style="419" customWidth="1"/>
    <col min="11014" max="11014" width="14.7109375" style="419" customWidth="1"/>
    <col min="11015" max="11015" width="14" style="419" customWidth="1"/>
    <col min="11016" max="11016" width="32.85546875" style="419" customWidth="1"/>
    <col min="11017" max="11017" width="11" style="419" customWidth="1"/>
    <col min="11018" max="11018" width="11.140625" style="419" customWidth="1"/>
    <col min="11019" max="11020" width="13.28515625" style="419" customWidth="1"/>
    <col min="11021" max="11021" width="13.85546875" style="419" customWidth="1"/>
    <col min="11022" max="11025" width="9.140625" style="419" customWidth="1"/>
    <col min="11026" max="11264" width="8.7109375" style="419"/>
    <col min="11265" max="11265" width="46.140625" style="419" customWidth="1"/>
    <col min="11266" max="11266" width="30.7109375" style="419" customWidth="1"/>
    <col min="11267" max="11267" width="20.85546875" style="419" customWidth="1"/>
    <col min="11268" max="11269" width="20.42578125" style="419" customWidth="1"/>
    <col min="11270" max="11270" width="14.7109375" style="419" customWidth="1"/>
    <col min="11271" max="11271" width="14" style="419" customWidth="1"/>
    <col min="11272" max="11272" width="32.85546875" style="419" customWidth="1"/>
    <col min="11273" max="11273" width="11" style="419" customWidth="1"/>
    <col min="11274" max="11274" width="11.140625" style="419" customWidth="1"/>
    <col min="11275" max="11276" width="13.28515625" style="419" customWidth="1"/>
    <col min="11277" max="11277" width="13.85546875" style="419" customWidth="1"/>
    <col min="11278" max="11281" width="9.140625" style="419" customWidth="1"/>
    <col min="11282" max="11520" width="8.7109375" style="419"/>
    <col min="11521" max="11521" width="46.140625" style="419" customWidth="1"/>
    <col min="11522" max="11522" width="30.7109375" style="419" customWidth="1"/>
    <col min="11523" max="11523" width="20.85546875" style="419" customWidth="1"/>
    <col min="11524" max="11525" width="20.42578125" style="419" customWidth="1"/>
    <col min="11526" max="11526" width="14.7109375" style="419" customWidth="1"/>
    <col min="11527" max="11527" width="14" style="419" customWidth="1"/>
    <col min="11528" max="11528" width="32.85546875" style="419" customWidth="1"/>
    <col min="11529" max="11529" width="11" style="419" customWidth="1"/>
    <col min="11530" max="11530" width="11.140625" style="419" customWidth="1"/>
    <col min="11531" max="11532" width="13.28515625" style="419" customWidth="1"/>
    <col min="11533" max="11533" width="13.85546875" style="419" customWidth="1"/>
    <col min="11534" max="11537" width="9.140625" style="419" customWidth="1"/>
    <col min="11538" max="11776" width="8.7109375" style="419"/>
    <col min="11777" max="11777" width="46.140625" style="419" customWidth="1"/>
    <col min="11778" max="11778" width="30.7109375" style="419" customWidth="1"/>
    <col min="11779" max="11779" width="20.85546875" style="419" customWidth="1"/>
    <col min="11780" max="11781" width="20.42578125" style="419" customWidth="1"/>
    <col min="11782" max="11782" width="14.7109375" style="419" customWidth="1"/>
    <col min="11783" max="11783" width="14" style="419" customWidth="1"/>
    <col min="11784" max="11784" width="32.85546875" style="419" customWidth="1"/>
    <col min="11785" max="11785" width="11" style="419" customWidth="1"/>
    <col min="11786" max="11786" width="11.140625" style="419" customWidth="1"/>
    <col min="11787" max="11788" width="13.28515625" style="419" customWidth="1"/>
    <col min="11789" max="11789" width="13.85546875" style="419" customWidth="1"/>
    <col min="11790" max="11793" width="9.140625" style="419" customWidth="1"/>
    <col min="11794" max="12032" width="8.7109375" style="419"/>
    <col min="12033" max="12033" width="46.140625" style="419" customWidth="1"/>
    <col min="12034" max="12034" width="30.7109375" style="419" customWidth="1"/>
    <col min="12035" max="12035" width="20.85546875" style="419" customWidth="1"/>
    <col min="12036" max="12037" width="20.42578125" style="419" customWidth="1"/>
    <col min="12038" max="12038" width="14.7109375" style="419" customWidth="1"/>
    <col min="12039" max="12039" width="14" style="419" customWidth="1"/>
    <col min="12040" max="12040" width="32.85546875" style="419" customWidth="1"/>
    <col min="12041" max="12041" width="11" style="419" customWidth="1"/>
    <col min="12042" max="12042" width="11.140625" style="419" customWidth="1"/>
    <col min="12043" max="12044" width="13.28515625" style="419" customWidth="1"/>
    <col min="12045" max="12045" width="13.85546875" style="419" customWidth="1"/>
    <col min="12046" max="12049" width="9.140625" style="419" customWidth="1"/>
    <col min="12050" max="12288" width="8.7109375" style="419"/>
    <col min="12289" max="12289" width="46.140625" style="419" customWidth="1"/>
    <col min="12290" max="12290" width="30.7109375" style="419" customWidth="1"/>
    <col min="12291" max="12291" width="20.85546875" style="419" customWidth="1"/>
    <col min="12292" max="12293" width="20.42578125" style="419" customWidth="1"/>
    <col min="12294" max="12294" width="14.7109375" style="419" customWidth="1"/>
    <col min="12295" max="12295" width="14" style="419" customWidth="1"/>
    <col min="12296" max="12296" width="32.85546875" style="419" customWidth="1"/>
    <col min="12297" max="12297" width="11" style="419" customWidth="1"/>
    <col min="12298" max="12298" width="11.140625" style="419" customWidth="1"/>
    <col min="12299" max="12300" width="13.28515625" style="419" customWidth="1"/>
    <col min="12301" max="12301" width="13.85546875" style="419" customWidth="1"/>
    <col min="12302" max="12305" width="9.140625" style="419" customWidth="1"/>
    <col min="12306" max="12544" width="8.7109375" style="419"/>
    <col min="12545" max="12545" width="46.140625" style="419" customWidth="1"/>
    <col min="12546" max="12546" width="30.7109375" style="419" customWidth="1"/>
    <col min="12547" max="12547" width="20.85546875" style="419" customWidth="1"/>
    <col min="12548" max="12549" width="20.42578125" style="419" customWidth="1"/>
    <col min="12550" max="12550" width="14.7109375" style="419" customWidth="1"/>
    <col min="12551" max="12551" width="14" style="419" customWidth="1"/>
    <col min="12552" max="12552" width="32.85546875" style="419" customWidth="1"/>
    <col min="12553" max="12553" width="11" style="419" customWidth="1"/>
    <col min="12554" max="12554" width="11.140625" style="419" customWidth="1"/>
    <col min="12555" max="12556" width="13.28515625" style="419" customWidth="1"/>
    <col min="12557" max="12557" width="13.85546875" style="419" customWidth="1"/>
    <col min="12558" max="12561" width="9.140625" style="419" customWidth="1"/>
    <col min="12562" max="12800" width="8.7109375" style="419"/>
    <col min="12801" max="12801" width="46.140625" style="419" customWidth="1"/>
    <col min="12802" max="12802" width="30.7109375" style="419" customWidth="1"/>
    <col min="12803" max="12803" width="20.85546875" style="419" customWidth="1"/>
    <col min="12804" max="12805" width="20.42578125" style="419" customWidth="1"/>
    <col min="12806" max="12806" width="14.7109375" style="419" customWidth="1"/>
    <col min="12807" max="12807" width="14" style="419" customWidth="1"/>
    <col min="12808" max="12808" width="32.85546875" style="419" customWidth="1"/>
    <col min="12809" max="12809" width="11" style="419" customWidth="1"/>
    <col min="12810" max="12810" width="11.140625" style="419" customWidth="1"/>
    <col min="12811" max="12812" width="13.28515625" style="419" customWidth="1"/>
    <col min="12813" max="12813" width="13.85546875" style="419" customWidth="1"/>
    <col min="12814" max="12817" width="9.140625" style="419" customWidth="1"/>
    <col min="12818" max="13056" width="8.7109375" style="419"/>
    <col min="13057" max="13057" width="46.140625" style="419" customWidth="1"/>
    <col min="13058" max="13058" width="30.7109375" style="419" customWidth="1"/>
    <col min="13059" max="13059" width="20.85546875" style="419" customWidth="1"/>
    <col min="13060" max="13061" width="20.42578125" style="419" customWidth="1"/>
    <col min="13062" max="13062" width="14.7109375" style="419" customWidth="1"/>
    <col min="13063" max="13063" width="14" style="419" customWidth="1"/>
    <col min="13064" max="13064" width="32.85546875" style="419" customWidth="1"/>
    <col min="13065" max="13065" width="11" style="419" customWidth="1"/>
    <col min="13066" max="13066" width="11.140625" style="419" customWidth="1"/>
    <col min="13067" max="13068" width="13.28515625" style="419" customWidth="1"/>
    <col min="13069" max="13069" width="13.85546875" style="419" customWidth="1"/>
    <col min="13070" max="13073" width="9.140625" style="419" customWidth="1"/>
    <col min="13074" max="13312" width="8.7109375" style="419"/>
    <col min="13313" max="13313" width="46.140625" style="419" customWidth="1"/>
    <col min="13314" max="13314" width="30.7109375" style="419" customWidth="1"/>
    <col min="13315" max="13315" width="20.85546875" style="419" customWidth="1"/>
    <col min="13316" max="13317" width="20.42578125" style="419" customWidth="1"/>
    <col min="13318" max="13318" width="14.7109375" style="419" customWidth="1"/>
    <col min="13319" max="13319" width="14" style="419" customWidth="1"/>
    <col min="13320" max="13320" width="32.85546875" style="419" customWidth="1"/>
    <col min="13321" max="13321" width="11" style="419" customWidth="1"/>
    <col min="13322" max="13322" width="11.140625" style="419" customWidth="1"/>
    <col min="13323" max="13324" width="13.28515625" style="419" customWidth="1"/>
    <col min="13325" max="13325" width="13.85546875" style="419" customWidth="1"/>
    <col min="13326" max="13329" width="9.140625" style="419" customWidth="1"/>
    <col min="13330" max="13568" width="8.7109375" style="419"/>
    <col min="13569" max="13569" width="46.140625" style="419" customWidth="1"/>
    <col min="13570" max="13570" width="30.7109375" style="419" customWidth="1"/>
    <col min="13571" max="13571" width="20.85546875" style="419" customWidth="1"/>
    <col min="13572" max="13573" width="20.42578125" style="419" customWidth="1"/>
    <col min="13574" max="13574" width="14.7109375" style="419" customWidth="1"/>
    <col min="13575" max="13575" width="14" style="419" customWidth="1"/>
    <col min="13576" max="13576" width="32.85546875" style="419" customWidth="1"/>
    <col min="13577" max="13577" width="11" style="419" customWidth="1"/>
    <col min="13578" max="13578" width="11.140625" style="419" customWidth="1"/>
    <col min="13579" max="13580" width="13.28515625" style="419" customWidth="1"/>
    <col min="13581" max="13581" width="13.85546875" style="419" customWidth="1"/>
    <col min="13582" max="13585" width="9.140625" style="419" customWidth="1"/>
    <col min="13586" max="13824" width="8.7109375" style="419"/>
    <col min="13825" max="13825" width="46.140625" style="419" customWidth="1"/>
    <col min="13826" max="13826" width="30.7109375" style="419" customWidth="1"/>
    <col min="13827" max="13827" width="20.85546875" style="419" customWidth="1"/>
    <col min="13828" max="13829" width="20.42578125" style="419" customWidth="1"/>
    <col min="13830" max="13830" width="14.7109375" style="419" customWidth="1"/>
    <col min="13831" max="13831" width="14" style="419" customWidth="1"/>
    <col min="13832" max="13832" width="32.85546875" style="419" customWidth="1"/>
    <col min="13833" max="13833" width="11" style="419" customWidth="1"/>
    <col min="13834" max="13834" width="11.140625" style="419" customWidth="1"/>
    <col min="13835" max="13836" width="13.28515625" style="419" customWidth="1"/>
    <col min="13837" max="13837" width="13.85546875" style="419" customWidth="1"/>
    <col min="13838" max="13841" width="9.140625" style="419" customWidth="1"/>
    <col min="13842" max="14080" width="8.7109375" style="419"/>
    <col min="14081" max="14081" width="46.140625" style="419" customWidth="1"/>
    <col min="14082" max="14082" width="30.7109375" style="419" customWidth="1"/>
    <col min="14083" max="14083" width="20.85546875" style="419" customWidth="1"/>
    <col min="14084" max="14085" width="20.42578125" style="419" customWidth="1"/>
    <col min="14086" max="14086" width="14.7109375" style="419" customWidth="1"/>
    <col min="14087" max="14087" width="14" style="419" customWidth="1"/>
    <col min="14088" max="14088" width="32.85546875" style="419" customWidth="1"/>
    <col min="14089" max="14089" width="11" style="419" customWidth="1"/>
    <col min="14090" max="14090" width="11.140625" style="419" customWidth="1"/>
    <col min="14091" max="14092" width="13.28515625" style="419" customWidth="1"/>
    <col min="14093" max="14093" width="13.85546875" style="419" customWidth="1"/>
    <col min="14094" max="14097" width="9.140625" style="419" customWidth="1"/>
    <col min="14098" max="14336" width="8.7109375" style="419"/>
    <col min="14337" max="14337" width="46.140625" style="419" customWidth="1"/>
    <col min="14338" max="14338" width="30.7109375" style="419" customWidth="1"/>
    <col min="14339" max="14339" width="20.85546875" style="419" customWidth="1"/>
    <col min="14340" max="14341" width="20.42578125" style="419" customWidth="1"/>
    <col min="14342" max="14342" width="14.7109375" style="419" customWidth="1"/>
    <col min="14343" max="14343" width="14" style="419" customWidth="1"/>
    <col min="14344" max="14344" width="32.85546875" style="419" customWidth="1"/>
    <col min="14345" max="14345" width="11" style="419" customWidth="1"/>
    <col min="14346" max="14346" width="11.140625" style="419" customWidth="1"/>
    <col min="14347" max="14348" width="13.28515625" style="419" customWidth="1"/>
    <col min="14349" max="14349" width="13.85546875" style="419" customWidth="1"/>
    <col min="14350" max="14353" width="9.140625" style="419" customWidth="1"/>
    <col min="14354" max="14592" width="8.7109375" style="419"/>
    <col min="14593" max="14593" width="46.140625" style="419" customWidth="1"/>
    <col min="14594" max="14594" width="30.7109375" style="419" customWidth="1"/>
    <col min="14595" max="14595" width="20.85546875" style="419" customWidth="1"/>
    <col min="14596" max="14597" width="20.42578125" style="419" customWidth="1"/>
    <col min="14598" max="14598" width="14.7109375" style="419" customWidth="1"/>
    <col min="14599" max="14599" width="14" style="419" customWidth="1"/>
    <col min="14600" max="14600" width="32.85546875" style="419" customWidth="1"/>
    <col min="14601" max="14601" width="11" style="419" customWidth="1"/>
    <col min="14602" max="14602" width="11.140625" style="419" customWidth="1"/>
    <col min="14603" max="14604" width="13.28515625" style="419" customWidth="1"/>
    <col min="14605" max="14605" width="13.85546875" style="419" customWidth="1"/>
    <col min="14606" max="14609" width="9.140625" style="419" customWidth="1"/>
    <col min="14610" max="14848" width="8.7109375" style="419"/>
    <col min="14849" max="14849" width="46.140625" style="419" customWidth="1"/>
    <col min="14850" max="14850" width="30.7109375" style="419" customWidth="1"/>
    <col min="14851" max="14851" width="20.85546875" style="419" customWidth="1"/>
    <col min="14852" max="14853" width="20.42578125" style="419" customWidth="1"/>
    <col min="14854" max="14854" width="14.7109375" style="419" customWidth="1"/>
    <col min="14855" max="14855" width="14" style="419" customWidth="1"/>
    <col min="14856" max="14856" width="32.85546875" style="419" customWidth="1"/>
    <col min="14857" max="14857" width="11" style="419" customWidth="1"/>
    <col min="14858" max="14858" width="11.140625" style="419" customWidth="1"/>
    <col min="14859" max="14860" width="13.28515625" style="419" customWidth="1"/>
    <col min="14861" max="14861" width="13.85546875" style="419" customWidth="1"/>
    <col min="14862" max="14865" width="9.140625" style="419" customWidth="1"/>
    <col min="14866" max="15104" width="8.7109375" style="419"/>
    <col min="15105" max="15105" width="46.140625" style="419" customWidth="1"/>
    <col min="15106" max="15106" width="30.7109375" style="419" customWidth="1"/>
    <col min="15107" max="15107" width="20.85546875" style="419" customWidth="1"/>
    <col min="15108" max="15109" width="20.42578125" style="419" customWidth="1"/>
    <col min="15110" max="15110" width="14.7109375" style="419" customWidth="1"/>
    <col min="15111" max="15111" width="14" style="419" customWidth="1"/>
    <col min="15112" max="15112" width="32.85546875" style="419" customWidth="1"/>
    <col min="15113" max="15113" width="11" style="419" customWidth="1"/>
    <col min="15114" max="15114" width="11.140625" style="419" customWidth="1"/>
    <col min="15115" max="15116" width="13.28515625" style="419" customWidth="1"/>
    <col min="15117" max="15117" width="13.85546875" style="419" customWidth="1"/>
    <col min="15118" max="15121" width="9.140625" style="419" customWidth="1"/>
    <col min="15122" max="15360" width="8.7109375" style="419"/>
    <col min="15361" max="15361" width="46.140625" style="419" customWidth="1"/>
    <col min="15362" max="15362" width="30.7109375" style="419" customWidth="1"/>
    <col min="15363" max="15363" width="20.85546875" style="419" customWidth="1"/>
    <col min="15364" max="15365" width="20.42578125" style="419" customWidth="1"/>
    <col min="15366" max="15366" width="14.7109375" style="419" customWidth="1"/>
    <col min="15367" max="15367" width="14" style="419" customWidth="1"/>
    <col min="15368" max="15368" width="32.85546875" style="419" customWidth="1"/>
    <col min="15369" max="15369" width="11" style="419" customWidth="1"/>
    <col min="15370" max="15370" width="11.140625" style="419" customWidth="1"/>
    <col min="15371" max="15372" width="13.28515625" style="419" customWidth="1"/>
    <col min="15373" max="15373" width="13.85546875" style="419" customWidth="1"/>
    <col min="15374" max="15377" width="9.140625" style="419" customWidth="1"/>
    <col min="15378" max="15616" width="8.7109375" style="419"/>
    <col min="15617" max="15617" width="46.140625" style="419" customWidth="1"/>
    <col min="15618" max="15618" width="30.7109375" style="419" customWidth="1"/>
    <col min="15619" max="15619" width="20.85546875" style="419" customWidth="1"/>
    <col min="15620" max="15621" width="20.42578125" style="419" customWidth="1"/>
    <col min="15622" max="15622" width="14.7109375" style="419" customWidth="1"/>
    <col min="15623" max="15623" width="14" style="419" customWidth="1"/>
    <col min="15624" max="15624" width="32.85546875" style="419" customWidth="1"/>
    <col min="15625" max="15625" width="11" style="419" customWidth="1"/>
    <col min="15626" max="15626" width="11.140625" style="419" customWidth="1"/>
    <col min="15627" max="15628" width="13.28515625" style="419" customWidth="1"/>
    <col min="15629" max="15629" width="13.85546875" style="419" customWidth="1"/>
    <col min="15630" max="15633" width="9.140625" style="419" customWidth="1"/>
    <col min="15634" max="15872" width="8.7109375" style="419"/>
    <col min="15873" max="15873" width="46.140625" style="419" customWidth="1"/>
    <col min="15874" max="15874" width="30.7109375" style="419" customWidth="1"/>
    <col min="15875" max="15875" width="20.85546875" style="419" customWidth="1"/>
    <col min="15876" max="15877" width="20.42578125" style="419" customWidth="1"/>
    <col min="15878" max="15878" width="14.7109375" style="419" customWidth="1"/>
    <col min="15879" max="15879" width="14" style="419" customWidth="1"/>
    <col min="15880" max="15880" width="32.85546875" style="419" customWidth="1"/>
    <col min="15881" max="15881" width="11" style="419" customWidth="1"/>
    <col min="15882" max="15882" width="11.140625" style="419" customWidth="1"/>
    <col min="15883" max="15884" width="13.28515625" style="419" customWidth="1"/>
    <col min="15885" max="15885" width="13.85546875" style="419" customWidth="1"/>
    <col min="15886" max="15889" width="9.140625" style="419" customWidth="1"/>
    <col min="15890" max="16128" width="8.7109375" style="419"/>
    <col min="16129" max="16129" width="46.140625" style="419" customWidth="1"/>
    <col min="16130" max="16130" width="30.7109375" style="419" customWidth="1"/>
    <col min="16131" max="16131" width="20.85546875" style="419" customWidth="1"/>
    <col min="16132" max="16133" width="20.42578125" style="419" customWidth="1"/>
    <col min="16134" max="16134" width="14.7109375" style="419" customWidth="1"/>
    <col min="16135" max="16135" width="14" style="419" customWidth="1"/>
    <col min="16136" max="16136" width="32.85546875" style="419" customWidth="1"/>
    <col min="16137" max="16137" width="11" style="419" customWidth="1"/>
    <col min="16138" max="16138" width="11.140625" style="419" customWidth="1"/>
    <col min="16139" max="16140" width="13.28515625" style="419" customWidth="1"/>
    <col min="16141" max="16141" width="13.85546875" style="419" customWidth="1"/>
    <col min="16142" max="16145" width="9.140625" style="419" customWidth="1"/>
    <col min="16146" max="16384" width="8.7109375" style="419"/>
  </cols>
  <sheetData>
    <row r="1" spans="1:7" s="391" customFormat="1" ht="12.75">
      <c r="A1" s="388"/>
      <c r="B1" s="388"/>
      <c r="C1" s="389"/>
      <c r="D1" s="389"/>
      <c r="E1" s="389"/>
      <c r="F1" s="389"/>
      <c r="G1" s="390" t="s">
        <v>237</v>
      </c>
    </row>
    <row r="2" spans="1:7" s="391" customFormat="1" ht="12.75">
      <c r="A2" s="388"/>
      <c r="B2" s="388"/>
      <c r="C2" s="389"/>
      <c r="D2" s="389"/>
      <c r="E2" s="389"/>
      <c r="F2" s="389"/>
      <c r="G2" s="390" t="s">
        <v>238</v>
      </c>
    </row>
    <row r="3" spans="1:7" s="391" customFormat="1" ht="12.75">
      <c r="A3" s="388"/>
      <c r="B3" s="388"/>
      <c r="C3" s="389"/>
      <c r="D3" s="389"/>
      <c r="E3" s="389"/>
      <c r="F3" s="389"/>
      <c r="G3" s="390" t="s">
        <v>239</v>
      </c>
    </row>
    <row r="4" spans="1:7" s="391" customFormat="1" ht="12.75">
      <c r="A4" s="388"/>
      <c r="B4" s="388"/>
      <c r="C4" s="389"/>
      <c r="D4" s="389"/>
      <c r="E4" s="389"/>
      <c r="F4" s="389"/>
      <c r="G4" s="390" t="s">
        <v>240</v>
      </c>
    </row>
    <row r="5" spans="1:7" s="391" customFormat="1" ht="12.75">
      <c r="A5" s="388"/>
      <c r="B5" s="357"/>
      <c r="C5" s="389"/>
      <c r="D5" s="389"/>
      <c r="E5" s="389"/>
      <c r="F5" s="389"/>
      <c r="G5" s="390" t="s">
        <v>241</v>
      </c>
    </row>
    <row r="6" spans="1:7" s="391" customFormat="1">
      <c r="A6" s="392"/>
      <c r="B6" s="359"/>
      <c r="C6" s="393"/>
      <c r="D6" s="393"/>
      <c r="E6" s="393"/>
      <c r="F6" s="394"/>
      <c r="G6" s="394"/>
    </row>
    <row r="7" spans="1:7" s="391" customFormat="1">
      <c r="A7" s="392"/>
      <c r="B7" s="359"/>
      <c r="C7" s="393"/>
      <c r="D7" s="393"/>
      <c r="E7" s="394"/>
      <c r="F7" s="394"/>
      <c r="G7" s="395" t="s">
        <v>242</v>
      </c>
    </row>
    <row r="8" spans="1:7" s="391" customFormat="1">
      <c r="A8" s="392"/>
      <c r="B8" s="359"/>
      <c r="C8" s="396"/>
      <c r="D8" s="394"/>
      <c r="E8" s="396"/>
      <c r="F8" s="393"/>
      <c r="G8" s="393"/>
    </row>
    <row r="9" spans="1:7" s="391" customFormat="1" ht="15.75">
      <c r="A9" s="397"/>
      <c r="B9" s="397"/>
      <c r="C9" s="397"/>
      <c r="D9" s="397" t="s">
        <v>2</v>
      </c>
      <c r="E9" s="397"/>
      <c r="F9" s="397"/>
      <c r="G9" s="397"/>
    </row>
    <row r="10" spans="1:7" s="391" customFormat="1" ht="15.75">
      <c r="A10" s="397"/>
      <c r="B10" s="397"/>
      <c r="C10" s="397"/>
      <c r="D10" s="397" t="s">
        <v>243</v>
      </c>
      <c r="E10" s="397"/>
      <c r="F10" s="397"/>
      <c r="G10" s="397"/>
    </row>
    <row r="11" spans="1:7" s="391" customFormat="1" ht="15.75">
      <c r="A11" s="397"/>
      <c r="B11" s="397"/>
      <c r="C11" s="397"/>
      <c r="D11" s="397" t="s">
        <v>244</v>
      </c>
      <c r="E11" s="397"/>
      <c r="F11" s="397"/>
      <c r="G11" s="397"/>
    </row>
    <row r="12" spans="1:7" s="391" customFormat="1" ht="15.75">
      <c r="A12" s="397"/>
      <c r="B12" s="397"/>
      <c r="C12" s="397"/>
      <c r="D12" s="662" t="s">
        <v>347</v>
      </c>
      <c r="E12" s="662"/>
      <c r="F12" s="662"/>
      <c r="G12" s="662"/>
    </row>
    <row r="13" spans="1:7" s="391" customFormat="1" ht="15.75">
      <c r="A13" s="397"/>
      <c r="B13" s="397"/>
      <c r="C13" s="397"/>
      <c r="D13" s="397"/>
      <c r="E13" s="397"/>
      <c r="F13" s="397"/>
      <c r="G13" s="397"/>
    </row>
    <row r="14" spans="1:7" s="391" customFormat="1" ht="15.75">
      <c r="A14" s="397"/>
      <c r="B14" s="397"/>
      <c r="C14" s="397"/>
      <c r="D14" s="397"/>
      <c r="E14" s="397"/>
      <c r="F14" s="397"/>
      <c r="G14" s="397"/>
    </row>
    <row r="15" spans="1:7" s="391" customFormat="1" ht="15.75">
      <c r="A15" s="663" t="s">
        <v>5</v>
      </c>
      <c r="B15" s="663"/>
      <c r="C15" s="663"/>
      <c r="D15" s="663"/>
      <c r="E15" s="663"/>
      <c r="F15" s="663"/>
      <c r="G15" s="663"/>
    </row>
    <row r="16" spans="1:7" s="391" customFormat="1" ht="15.75">
      <c r="A16" s="664" t="s">
        <v>246</v>
      </c>
      <c r="B16" s="664"/>
      <c r="C16" s="664"/>
      <c r="D16" s="664"/>
      <c r="E16" s="664"/>
      <c r="F16" s="664"/>
      <c r="G16" s="664"/>
    </row>
    <row r="17" spans="1:13" s="391" customFormat="1" ht="15.75">
      <c r="A17" s="665" t="s">
        <v>6</v>
      </c>
      <c r="B17" s="665"/>
      <c r="C17" s="665"/>
      <c r="D17" s="665"/>
      <c r="E17" s="665"/>
      <c r="F17" s="665"/>
      <c r="G17" s="665"/>
    </row>
    <row r="18" spans="1:13" s="391" customFormat="1" ht="15.75">
      <c r="A18" s="663" t="s">
        <v>36</v>
      </c>
      <c r="B18" s="663"/>
      <c r="C18" s="663"/>
      <c r="D18" s="663"/>
      <c r="E18" s="663"/>
      <c r="F18" s="663"/>
      <c r="G18" s="663"/>
    </row>
    <row r="19" spans="1:13" s="391" customFormat="1" ht="15.75">
      <c r="A19" s="450"/>
      <c r="B19" s="450"/>
      <c r="C19" s="450"/>
      <c r="D19" s="450"/>
      <c r="E19" s="450"/>
      <c r="F19" s="450"/>
      <c r="G19" s="450"/>
    </row>
    <row r="20" spans="1:13" ht="24.95" customHeight="1">
      <c r="A20" s="682" t="s">
        <v>366</v>
      </c>
      <c r="B20" s="682"/>
      <c r="C20" s="682"/>
      <c r="D20" s="682"/>
      <c r="E20" s="682"/>
      <c r="F20" s="682"/>
      <c r="G20" s="682"/>
      <c r="H20" s="424"/>
      <c r="J20" s="426"/>
      <c r="K20" s="426"/>
      <c r="L20" s="426"/>
      <c r="M20" s="426"/>
    </row>
    <row r="21" spans="1:13" s="422" customFormat="1" ht="35.25" customHeight="1">
      <c r="A21" s="683" t="s">
        <v>349</v>
      </c>
      <c r="B21" s="683"/>
      <c r="C21" s="683"/>
      <c r="D21" s="683"/>
      <c r="E21" s="683"/>
      <c r="F21" s="683"/>
      <c r="G21" s="683"/>
      <c r="H21" s="425"/>
      <c r="I21" s="423"/>
      <c r="J21" s="425"/>
      <c r="K21" s="425"/>
      <c r="L21" s="425"/>
      <c r="M21" s="425"/>
    </row>
    <row r="22" spans="1:13" s="391" customFormat="1" ht="95.1" customHeight="1">
      <c r="A22" s="637" t="s">
        <v>143</v>
      </c>
      <c r="B22" s="637"/>
      <c r="C22" s="637"/>
      <c r="D22" s="637"/>
      <c r="E22" s="637"/>
      <c r="F22" s="637"/>
      <c r="G22" s="637"/>
    </row>
    <row r="23" spans="1:13" s="391" customFormat="1" ht="15.75">
      <c r="A23" s="662" t="s">
        <v>350</v>
      </c>
      <c r="B23" s="662"/>
      <c r="C23" s="662"/>
      <c r="D23" s="662"/>
      <c r="E23" s="662"/>
      <c r="F23" s="662"/>
      <c r="G23" s="662"/>
    </row>
    <row r="24" spans="1:13" s="391" customFormat="1" ht="15.75">
      <c r="A24" s="661" t="s">
        <v>351</v>
      </c>
      <c r="B24" s="661"/>
      <c r="C24" s="661"/>
      <c r="D24" s="661"/>
      <c r="E24" s="661"/>
      <c r="F24" s="661"/>
      <c r="G24" s="661"/>
    </row>
    <row r="25" spans="1:13" s="391" customFormat="1" ht="17.100000000000001" customHeight="1">
      <c r="A25" s="661" t="s">
        <v>321</v>
      </c>
      <c r="B25" s="661"/>
      <c r="C25" s="661"/>
      <c r="D25" s="661"/>
      <c r="E25" s="661"/>
      <c r="F25" s="661"/>
      <c r="G25" s="661"/>
    </row>
    <row r="26" spans="1:13" s="391" customFormat="1" ht="18" customHeight="1">
      <c r="A26" s="662" t="s">
        <v>352</v>
      </c>
      <c r="B26" s="662"/>
      <c r="C26" s="662"/>
      <c r="D26" s="662"/>
      <c r="E26" s="662"/>
      <c r="F26" s="662"/>
      <c r="G26" s="662"/>
    </row>
    <row r="27" spans="1:13" s="391" customFormat="1" ht="14.25" customHeight="1">
      <c r="A27" s="662" t="s">
        <v>353</v>
      </c>
      <c r="B27" s="662"/>
      <c r="C27" s="662"/>
      <c r="D27" s="662"/>
      <c r="E27" s="662"/>
      <c r="F27" s="662"/>
      <c r="G27" s="662"/>
    </row>
    <row r="28" spans="1:13" s="391" customFormat="1" ht="24" customHeight="1">
      <c r="A28" s="668" t="s">
        <v>355</v>
      </c>
      <c r="B28" s="668"/>
      <c r="C28" s="668"/>
      <c r="D28" s="668"/>
      <c r="E28" s="668"/>
      <c r="F28" s="668"/>
      <c r="G28" s="668"/>
    </row>
    <row r="29" spans="1:13" s="428" customFormat="1" ht="41.45" customHeight="1">
      <c r="A29" s="684" t="s">
        <v>67</v>
      </c>
      <c r="B29" s="684" t="s">
        <v>11</v>
      </c>
      <c r="C29" s="227" t="s">
        <v>12</v>
      </c>
      <c r="D29" s="227" t="s">
        <v>13</v>
      </c>
      <c r="E29" s="647" t="s">
        <v>14</v>
      </c>
      <c r="F29" s="648"/>
      <c r="G29" s="649"/>
    </row>
    <row r="30" spans="1:13" s="428" customFormat="1" ht="23.25" customHeight="1">
      <c r="A30" s="685"/>
      <c r="B30" s="685"/>
      <c r="C30" s="226" t="s">
        <v>15</v>
      </c>
      <c r="D30" s="226" t="s">
        <v>16</v>
      </c>
      <c r="E30" s="226" t="s">
        <v>17</v>
      </c>
      <c r="F30" s="226" t="s">
        <v>18</v>
      </c>
      <c r="G30" s="226" t="s">
        <v>38</v>
      </c>
    </row>
    <row r="31" spans="1:13" s="428" customFormat="1" ht="51" customHeight="1">
      <c r="A31" s="430" t="s">
        <v>367</v>
      </c>
      <c r="B31" s="431" t="s">
        <v>70</v>
      </c>
      <c r="C31" s="432">
        <v>8.8000000000000007</v>
      </c>
      <c r="D31" s="432" t="s">
        <v>368</v>
      </c>
      <c r="E31" s="432" t="s">
        <v>368</v>
      </c>
      <c r="F31" s="432" t="s">
        <v>368</v>
      </c>
      <c r="G31" s="432" t="s">
        <v>368</v>
      </c>
    </row>
    <row r="32" spans="1:13" ht="15.75">
      <c r="A32" s="433"/>
      <c r="B32" s="686"/>
      <c r="C32" s="686"/>
      <c r="D32" s="686"/>
      <c r="E32" s="686"/>
      <c r="F32" s="686"/>
      <c r="G32" s="686"/>
      <c r="H32" s="686"/>
      <c r="I32" s="429"/>
      <c r="J32" s="421"/>
      <c r="K32" s="421"/>
      <c r="L32" s="421"/>
    </row>
    <row r="33" spans="1:12" ht="45.95" customHeight="1">
      <c r="A33" s="687" t="s">
        <v>369</v>
      </c>
      <c r="B33" s="687"/>
      <c r="C33" s="687"/>
      <c r="D33" s="687"/>
      <c r="E33" s="687"/>
      <c r="F33" s="687"/>
      <c r="G33" s="687"/>
      <c r="H33" s="424"/>
    </row>
    <row r="34" spans="1:12" ht="25.5" customHeight="1">
      <c r="A34" s="688" t="s">
        <v>9</v>
      </c>
      <c r="B34" s="689"/>
      <c r="C34" s="689"/>
      <c r="D34" s="689"/>
      <c r="E34" s="689"/>
      <c r="F34" s="689"/>
      <c r="G34" s="690"/>
      <c r="H34" s="420"/>
      <c r="I34" s="419"/>
    </row>
    <row r="35" spans="1:12" ht="31.5" customHeight="1">
      <c r="A35" s="434" t="s">
        <v>10</v>
      </c>
      <c r="B35" s="691" t="s">
        <v>11</v>
      </c>
      <c r="C35" s="227" t="s">
        <v>12</v>
      </c>
      <c r="D35" s="227" t="s">
        <v>13</v>
      </c>
      <c r="E35" s="647" t="s">
        <v>14</v>
      </c>
      <c r="F35" s="648"/>
      <c r="G35" s="649"/>
      <c r="H35" s="420"/>
      <c r="I35" s="419"/>
    </row>
    <row r="36" spans="1:12" ht="17.25" customHeight="1">
      <c r="A36" s="436"/>
      <c r="B36" s="692"/>
      <c r="C36" s="226" t="s">
        <v>15</v>
      </c>
      <c r="D36" s="226" t="s">
        <v>16</v>
      </c>
      <c r="E36" s="226" t="s">
        <v>17</v>
      </c>
      <c r="F36" s="226" t="s">
        <v>18</v>
      </c>
      <c r="G36" s="226" t="s">
        <v>38</v>
      </c>
      <c r="H36" s="420"/>
      <c r="I36" s="419"/>
    </row>
    <row r="37" spans="1:12" ht="33" customHeight="1">
      <c r="A37" s="437" t="s">
        <v>19</v>
      </c>
      <c r="B37" s="435" t="s">
        <v>20</v>
      </c>
      <c r="C37" s="438"/>
      <c r="D37" s="438"/>
      <c r="E37" s="438"/>
      <c r="F37" s="438"/>
      <c r="G37" s="438"/>
      <c r="H37" s="420"/>
      <c r="I37" s="419"/>
    </row>
    <row r="38" spans="1:12" ht="18.95" customHeight="1">
      <c r="A38" s="437" t="s">
        <v>21</v>
      </c>
      <c r="B38" s="435" t="s">
        <v>20</v>
      </c>
      <c r="C38" s="438">
        <f>C53</f>
        <v>21014</v>
      </c>
      <c r="D38" s="438">
        <f t="shared" ref="D38:G38" si="0">D53</f>
        <v>21401</v>
      </c>
      <c r="E38" s="438">
        <f t="shared" si="0"/>
        <v>21913</v>
      </c>
      <c r="F38" s="438">
        <f t="shared" si="0"/>
        <v>23084</v>
      </c>
      <c r="G38" s="438">
        <f t="shared" si="0"/>
        <v>23633</v>
      </c>
      <c r="H38" s="420"/>
      <c r="I38" s="419"/>
    </row>
    <row r="39" spans="1:12" ht="20.100000000000001" customHeight="1">
      <c r="A39" s="439" t="s">
        <v>22</v>
      </c>
      <c r="B39" s="440" t="s">
        <v>20</v>
      </c>
      <c r="C39" s="441">
        <f>SUM(C37:C38)</f>
        <v>21014</v>
      </c>
      <c r="D39" s="441">
        <f t="shared" ref="D39:G39" si="1">SUM(D37:D38)</f>
        <v>21401</v>
      </c>
      <c r="E39" s="441">
        <f t="shared" si="1"/>
        <v>21913</v>
      </c>
      <c r="F39" s="441">
        <f t="shared" si="1"/>
        <v>23084</v>
      </c>
      <c r="G39" s="441">
        <f t="shared" si="1"/>
        <v>23633</v>
      </c>
      <c r="H39" s="442"/>
      <c r="I39" s="426"/>
      <c r="J39" s="426"/>
      <c r="K39" s="426"/>
      <c r="L39" s="426"/>
    </row>
    <row r="40" spans="1:12" ht="3.95" customHeight="1">
      <c r="A40" s="427"/>
      <c r="B40" s="446"/>
      <c r="C40" s="447"/>
      <c r="D40" s="447"/>
      <c r="E40" s="447"/>
      <c r="F40" s="447"/>
      <c r="G40" s="447"/>
      <c r="H40" s="420"/>
      <c r="I40" s="426"/>
      <c r="J40" s="445"/>
      <c r="K40" s="445"/>
      <c r="L40" s="445"/>
    </row>
    <row r="41" spans="1:12" s="391" customFormat="1" ht="15.95" customHeight="1">
      <c r="A41" s="666" t="s">
        <v>362</v>
      </c>
      <c r="B41" s="666"/>
      <c r="C41" s="666"/>
      <c r="D41" s="666"/>
      <c r="E41" s="666"/>
      <c r="F41" s="666"/>
      <c r="G41" s="666"/>
    </row>
    <row r="42" spans="1:12" s="391" customFormat="1" ht="17.25" customHeight="1">
      <c r="A42" s="412" t="s">
        <v>29</v>
      </c>
      <c r="B42" s="412"/>
      <c r="C42" s="412"/>
      <c r="D42" s="412"/>
      <c r="E42" s="412"/>
      <c r="F42" s="412"/>
      <c r="G42" s="412"/>
    </row>
    <row r="43" spans="1:12" s="391" customFormat="1" ht="13.5" customHeight="1">
      <c r="A43" s="666" t="s">
        <v>302</v>
      </c>
      <c r="B43" s="677"/>
      <c r="C43" s="677"/>
      <c r="D43" s="677"/>
      <c r="E43" s="677"/>
      <c r="F43" s="677"/>
      <c r="G43" s="677"/>
    </row>
    <row r="44" spans="1:12" s="677" customFormat="1" ht="21" customHeight="1">
      <c r="A44" s="677" t="s">
        <v>363</v>
      </c>
    </row>
    <row r="45" spans="1:12" s="422" customFormat="1" ht="57" customHeight="1">
      <c r="A45" s="687" t="s">
        <v>369</v>
      </c>
      <c r="B45" s="687"/>
      <c r="C45" s="687"/>
      <c r="D45" s="687"/>
      <c r="E45" s="687"/>
      <c r="F45" s="687"/>
      <c r="G45" s="687"/>
      <c r="H45" s="424"/>
      <c r="I45" s="423"/>
    </row>
    <row r="46" spans="1:12" s="422" customFormat="1" ht="12.75" customHeight="1">
      <c r="A46" s="427"/>
      <c r="B46" s="424"/>
      <c r="C46" s="424"/>
      <c r="D46" s="424"/>
      <c r="E46" s="424"/>
      <c r="F46" s="424"/>
      <c r="G46" s="424"/>
      <c r="H46" s="424"/>
      <c r="I46" s="423"/>
    </row>
    <row r="47" spans="1:12" s="422" customFormat="1" ht="30.6" customHeight="1">
      <c r="A47" s="693" t="s">
        <v>25</v>
      </c>
      <c r="B47" s="693" t="s">
        <v>11</v>
      </c>
      <c r="C47" s="227" t="s">
        <v>12</v>
      </c>
      <c r="D47" s="227" t="s">
        <v>13</v>
      </c>
      <c r="E47" s="647" t="s">
        <v>14</v>
      </c>
      <c r="F47" s="648"/>
      <c r="G47" s="649"/>
      <c r="H47" s="423"/>
    </row>
    <row r="48" spans="1:12" s="422" customFormat="1" ht="15.95" customHeight="1">
      <c r="A48" s="693"/>
      <c r="B48" s="693"/>
      <c r="C48" s="226" t="s">
        <v>15</v>
      </c>
      <c r="D48" s="226" t="s">
        <v>16</v>
      </c>
      <c r="E48" s="226" t="s">
        <v>17</v>
      </c>
      <c r="F48" s="226" t="s">
        <v>18</v>
      </c>
      <c r="G48" s="226" t="s">
        <v>38</v>
      </c>
      <c r="H48" s="423"/>
    </row>
    <row r="49" spans="1:255" s="422" customFormat="1" ht="21" customHeight="1">
      <c r="A49" s="448" t="s">
        <v>370</v>
      </c>
      <c r="B49" s="443" t="s">
        <v>44</v>
      </c>
      <c r="C49" s="431">
        <v>10549</v>
      </c>
      <c r="D49" s="431">
        <v>11287</v>
      </c>
      <c r="E49" s="431">
        <v>11287</v>
      </c>
      <c r="F49" s="431">
        <v>11287</v>
      </c>
      <c r="G49" s="431">
        <v>11287</v>
      </c>
      <c r="H49" s="423"/>
    </row>
    <row r="50" spans="1:255" s="422" customFormat="1" ht="15.75">
      <c r="A50" s="424"/>
      <c r="B50" s="424"/>
      <c r="C50" s="424"/>
      <c r="D50" s="424"/>
      <c r="E50" s="424"/>
      <c r="F50" s="424"/>
      <c r="G50" s="424"/>
      <c r="H50" s="424"/>
      <c r="I50" s="423"/>
    </row>
    <row r="51" spans="1:255" s="422" customFormat="1" ht="37.5" customHeight="1">
      <c r="A51" s="693" t="s">
        <v>26</v>
      </c>
      <c r="B51" s="693" t="s">
        <v>11</v>
      </c>
      <c r="C51" s="227" t="s">
        <v>12</v>
      </c>
      <c r="D51" s="227" t="s">
        <v>13</v>
      </c>
      <c r="E51" s="647" t="s">
        <v>14</v>
      </c>
      <c r="F51" s="648"/>
      <c r="G51" s="649"/>
      <c r="H51" s="423"/>
    </row>
    <row r="52" spans="1:255" s="422" customFormat="1" ht="23.25" customHeight="1">
      <c r="A52" s="693"/>
      <c r="B52" s="693"/>
      <c r="C52" s="226" t="s">
        <v>15</v>
      </c>
      <c r="D52" s="226" t="s">
        <v>16</v>
      </c>
      <c r="E52" s="226" t="s">
        <v>17</v>
      </c>
      <c r="F52" s="226" t="s">
        <v>18</v>
      </c>
      <c r="G52" s="226" t="s">
        <v>38</v>
      </c>
      <c r="H52" s="423"/>
    </row>
    <row r="53" spans="1:255" s="423" customFormat="1" ht="24" customHeight="1">
      <c r="A53" s="449" t="s">
        <v>21</v>
      </c>
      <c r="B53" s="435" t="s">
        <v>20</v>
      </c>
      <c r="C53" s="438">
        <v>21014</v>
      </c>
      <c r="D53" s="444">
        <v>21401</v>
      </c>
      <c r="E53" s="444">
        <v>21913</v>
      </c>
      <c r="F53" s="444">
        <v>23084</v>
      </c>
      <c r="G53" s="444">
        <v>23633</v>
      </c>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c r="BS53" s="422"/>
      <c r="BT53" s="422"/>
      <c r="BU53" s="422"/>
      <c r="BV53" s="422"/>
      <c r="BW53" s="422"/>
      <c r="BX53" s="422"/>
      <c r="BY53" s="422"/>
      <c r="BZ53" s="422"/>
      <c r="CA53" s="422"/>
      <c r="CB53" s="422"/>
      <c r="CC53" s="422"/>
      <c r="CD53" s="422"/>
      <c r="CE53" s="422"/>
      <c r="CF53" s="422"/>
      <c r="CG53" s="422"/>
      <c r="CH53" s="422"/>
      <c r="CI53" s="422"/>
      <c r="CJ53" s="422"/>
      <c r="CK53" s="422"/>
      <c r="CL53" s="422"/>
      <c r="CM53" s="422"/>
      <c r="CN53" s="422"/>
      <c r="CO53" s="422"/>
      <c r="CP53" s="422"/>
      <c r="CQ53" s="422"/>
      <c r="CR53" s="422"/>
      <c r="CS53" s="422"/>
      <c r="CT53" s="422"/>
      <c r="CU53" s="422"/>
      <c r="CV53" s="422"/>
      <c r="CW53" s="422"/>
      <c r="CX53" s="422"/>
      <c r="CY53" s="422"/>
      <c r="CZ53" s="422"/>
      <c r="DA53" s="422"/>
      <c r="DB53" s="422"/>
      <c r="DC53" s="422"/>
      <c r="DD53" s="422"/>
      <c r="DE53" s="422"/>
      <c r="DF53" s="422"/>
      <c r="DG53" s="422"/>
      <c r="DH53" s="422"/>
      <c r="DI53" s="422"/>
      <c r="DJ53" s="422"/>
      <c r="DK53" s="422"/>
      <c r="DL53" s="422"/>
      <c r="DM53" s="422"/>
      <c r="DN53" s="422"/>
      <c r="DO53" s="422"/>
      <c r="DP53" s="422"/>
      <c r="DQ53" s="422"/>
      <c r="DR53" s="422"/>
      <c r="DS53" s="422"/>
      <c r="DT53" s="422"/>
      <c r="DU53" s="422"/>
      <c r="DV53" s="422"/>
      <c r="DW53" s="422"/>
      <c r="DX53" s="422"/>
      <c r="DY53" s="422"/>
      <c r="DZ53" s="422"/>
      <c r="EA53" s="422"/>
      <c r="EB53" s="422"/>
      <c r="EC53" s="422"/>
      <c r="ED53" s="422"/>
      <c r="EE53" s="422"/>
      <c r="EF53" s="422"/>
      <c r="EG53" s="422"/>
      <c r="EH53" s="422"/>
      <c r="EI53" s="422"/>
      <c r="EJ53" s="422"/>
      <c r="EK53" s="422"/>
      <c r="EL53" s="422"/>
      <c r="EM53" s="422"/>
      <c r="EN53" s="422"/>
      <c r="EO53" s="422"/>
      <c r="EP53" s="422"/>
      <c r="EQ53" s="422"/>
      <c r="ER53" s="422"/>
      <c r="ES53" s="422"/>
      <c r="ET53" s="422"/>
      <c r="EU53" s="422"/>
      <c r="EV53" s="422"/>
      <c r="EW53" s="422"/>
      <c r="EX53" s="422"/>
      <c r="EY53" s="422"/>
      <c r="EZ53" s="422"/>
      <c r="FA53" s="422"/>
      <c r="FB53" s="422"/>
      <c r="FC53" s="422"/>
      <c r="FD53" s="422"/>
      <c r="FE53" s="422"/>
      <c r="FF53" s="422"/>
      <c r="FG53" s="422"/>
      <c r="FH53" s="422"/>
      <c r="FI53" s="422"/>
      <c r="FJ53" s="422"/>
      <c r="FK53" s="422"/>
      <c r="FL53" s="422"/>
      <c r="FM53" s="422"/>
      <c r="FN53" s="422"/>
      <c r="FO53" s="422"/>
      <c r="FP53" s="422"/>
      <c r="FQ53" s="422"/>
      <c r="FR53" s="422"/>
      <c r="FS53" s="422"/>
      <c r="FT53" s="422"/>
      <c r="FU53" s="422"/>
      <c r="FV53" s="422"/>
      <c r="FW53" s="422"/>
      <c r="FX53" s="422"/>
      <c r="FY53" s="422"/>
      <c r="FZ53" s="422"/>
      <c r="GA53" s="422"/>
      <c r="GB53" s="422"/>
      <c r="GC53" s="422"/>
      <c r="GD53" s="422"/>
      <c r="GE53" s="422"/>
      <c r="GF53" s="422"/>
      <c r="GG53" s="422"/>
      <c r="GH53" s="422"/>
      <c r="GI53" s="422"/>
      <c r="GJ53" s="422"/>
      <c r="GK53" s="422"/>
      <c r="GL53" s="422"/>
      <c r="GM53" s="422"/>
      <c r="GN53" s="422"/>
      <c r="GO53" s="422"/>
      <c r="GP53" s="422"/>
      <c r="GQ53" s="422"/>
      <c r="GR53" s="422"/>
      <c r="GS53" s="422"/>
      <c r="GT53" s="422"/>
      <c r="GU53" s="422"/>
      <c r="GV53" s="422"/>
      <c r="GW53" s="422"/>
      <c r="GX53" s="422"/>
      <c r="GY53" s="422"/>
      <c r="GZ53" s="422"/>
      <c r="HA53" s="422"/>
      <c r="HB53" s="422"/>
      <c r="HC53" s="422"/>
      <c r="HD53" s="422"/>
      <c r="HE53" s="422"/>
      <c r="HF53" s="422"/>
      <c r="HG53" s="422"/>
      <c r="HH53" s="422"/>
      <c r="HI53" s="422"/>
      <c r="HJ53" s="422"/>
      <c r="HK53" s="422"/>
      <c r="HL53" s="422"/>
      <c r="HM53" s="422"/>
      <c r="HN53" s="422"/>
      <c r="HO53" s="422"/>
      <c r="HP53" s="422"/>
      <c r="HQ53" s="422"/>
      <c r="HR53" s="422"/>
      <c r="HS53" s="422"/>
      <c r="HT53" s="422"/>
      <c r="HU53" s="422"/>
      <c r="HV53" s="422"/>
      <c r="HW53" s="422"/>
      <c r="HX53" s="422"/>
      <c r="HY53" s="422"/>
      <c r="HZ53" s="422"/>
      <c r="IA53" s="422"/>
      <c r="IB53" s="422"/>
      <c r="IC53" s="422"/>
      <c r="ID53" s="422"/>
      <c r="IE53" s="422"/>
      <c r="IF53" s="422"/>
      <c r="IG53" s="422"/>
      <c r="IH53" s="422"/>
      <c r="II53" s="422"/>
      <c r="IJ53" s="422"/>
      <c r="IK53" s="422"/>
      <c r="IL53" s="422"/>
      <c r="IM53" s="422"/>
      <c r="IN53" s="422"/>
      <c r="IO53" s="422"/>
      <c r="IP53" s="422"/>
      <c r="IQ53" s="422"/>
      <c r="IR53" s="422"/>
      <c r="IS53" s="422"/>
      <c r="IT53" s="422"/>
      <c r="IU53" s="422"/>
    </row>
    <row r="54" spans="1:255" s="423" customFormat="1" ht="33.75" customHeight="1">
      <c r="A54" s="439" t="s">
        <v>27</v>
      </c>
      <c r="B54" s="440" t="s">
        <v>20</v>
      </c>
      <c r="C54" s="441">
        <f>SUM(C53)</f>
        <v>21014</v>
      </c>
      <c r="D54" s="441">
        <f>SUM(D53)</f>
        <v>21401</v>
      </c>
      <c r="E54" s="441">
        <f>SUM(E53)</f>
        <v>21913</v>
      </c>
      <c r="F54" s="441">
        <f>SUM(F53)</f>
        <v>23084</v>
      </c>
      <c r="G54" s="441">
        <f>SUM(G53)</f>
        <v>23633</v>
      </c>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R54" s="422"/>
      <c r="BS54" s="422"/>
      <c r="BT54" s="422"/>
      <c r="BU54" s="422"/>
      <c r="BV54" s="422"/>
      <c r="BW54" s="422"/>
      <c r="BX54" s="422"/>
      <c r="BY54" s="422"/>
      <c r="BZ54" s="422"/>
      <c r="CA54" s="422"/>
      <c r="CB54" s="422"/>
      <c r="CC54" s="422"/>
      <c r="CD54" s="422"/>
      <c r="CE54" s="422"/>
      <c r="CF54" s="422"/>
      <c r="CG54" s="422"/>
      <c r="CH54" s="422"/>
      <c r="CI54" s="422"/>
      <c r="CJ54" s="422"/>
      <c r="CK54" s="422"/>
      <c r="CL54" s="422"/>
      <c r="CM54" s="422"/>
      <c r="CN54" s="422"/>
      <c r="CO54" s="422"/>
      <c r="CP54" s="422"/>
      <c r="CQ54" s="422"/>
      <c r="CR54" s="422"/>
      <c r="CS54" s="422"/>
      <c r="CT54" s="422"/>
      <c r="CU54" s="422"/>
      <c r="CV54" s="422"/>
      <c r="CW54" s="422"/>
      <c r="CX54" s="422"/>
      <c r="CY54" s="422"/>
      <c r="CZ54" s="422"/>
      <c r="DA54" s="422"/>
      <c r="DB54" s="422"/>
      <c r="DC54" s="422"/>
      <c r="DD54" s="422"/>
      <c r="DE54" s="422"/>
      <c r="DF54" s="422"/>
      <c r="DG54" s="422"/>
      <c r="DH54" s="422"/>
      <c r="DI54" s="422"/>
      <c r="DJ54" s="422"/>
      <c r="DK54" s="422"/>
      <c r="DL54" s="422"/>
      <c r="DM54" s="422"/>
      <c r="DN54" s="422"/>
      <c r="DO54" s="422"/>
      <c r="DP54" s="422"/>
      <c r="DQ54" s="422"/>
      <c r="DR54" s="422"/>
      <c r="DS54" s="422"/>
      <c r="DT54" s="422"/>
      <c r="DU54" s="422"/>
      <c r="DV54" s="422"/>
      <c r="DW54" s="422"/>
      <c r="DX54" s="422"/>
      <c r="DY54" s="422"/>
      <c r="DZ54" s="422"/>
      <c r="EA54" s="422"/>
      <c r="EB54" s="422"/>
      <c r="EC54" s="422"/>
      <c r="ED54" s="422"/>
      <c r="EE54" s="422"/>
      <c r="EF54" s="422"/>
      <c r="EG54" s="422"/>
      <c r="EH54" s="422"/>
      <c r="EI54" s="422"/>
      <c r="EJ54" s="422"/>
      <c r="EK54" s="422"/>
      <c r="EL54" s="422"/>
      <c r="EM54" s="422"/>
      <c r="EN54" s="422"/>
      <c r="EO54" s="422"/>
      <c r="EP54" s="422"/>
      <c r="EQ54" s="422"/>
      <c r="ER54" s="422"/>
      <c r="ES54" s="422"/>
      <c r="ET54" s="422"/>
      <c r="EU54" s="422"/>
      <c r="EV54" s="422"/>
      <c r="EW54" s="422"/>
      <c r="EX54" s="422"/>
      <c r="EY54" s="422"/>
      <c r="EZ54" s="422"/>
      <c r="FA54" s="422"/>
      <c r="FB54" s="422"/>
      <c r="FC54" s="422"/>
      <c r="FD54" s="422"/>
      <c r="FE54" s="422"/>
      <c r="FF54" s="422"/>
      <c r="FG54" s="422"/>
      <c r="FH54" s="422"/>
      <c r="FI54" s="422"/>
      <c r="FJ54" s="422"/>
      <c r="FK54" s="422"/>
      <c r="FL54" s="422"/>
      <c r="FM54" s="422"/>
      <c r="FN54" s="422"/>
      <c r="FO54" s="422"/>
      <c r="FP54" s="422"/>
      <c r="FQ54" s="422"/>
      <c r="FR54" s="422"/>
      <c r="FS54" s="422"/>
      <c r="FT54" s="422"/>
      <c r="FU54" s="422"/>
      <c r="FV54" s="422"/>
      <c r="FW54" s="422"/>
      <c r="FX54" s="422"/>
      <c r="FY54" s="422"/>
      <c r="FZ54" s="422"/>
      <c r="GA54" s="422"/>
      <c r="GB54" s="422"/>
      <c r="GC54" s="422"/>
      <c r="GD54" s="422"/>
      <c r="GE54" s="422"/>
      <c r="GF54" s="422"/>
      <c r="GG54" s="422"/>
      <c r="GH54" s="422"/>
      <c r="GI54" s="422"/>
      <c r="GJ54" s="422"/>
      <c r="GK54" s="422"/>
      <c r="GL54" s="422"/>
      <c r="GM54" s="422"/>
      <c r="GN54" s="422"/>
      <c r="GO54" s="422"/>
      <c r="GP54" s="422"/>
      <c r="GQ54" s="422"/>
      <c r="GR54" s="422"/>
      <c r="GS54" s="422"/>
      <c r="GT54" s="422"/>
      <c r="GU54" s="422"/>
      <c r="GV54" s="422"/>
      <c r="GW54" s="422"/>
      <c r="GX54" s="422"/>
      <c r="GY54" s="422"/>
      <c r="GZ54" s="422"/>
      <c r="HA54" s="422"/>
      <c r="HB54" s="422"/>
      <c r="HC54" s="422"/>
      <c r="HD54" s="422"/>
      <c r="HE54" s="422"/>
      <c r="HF54" s="422"/>
      <c r="HG54" s="422"/>
      <c r="HH54" s="422"/>
      <c r="HI54" s="422"/>
      <c r="HJ54" s="422"/>
      <c r="HK54" s="422"/>
      <c r="HL54" s="422"/>
      <c r="HM54" s="422"/>
      <c r="HN54" s="422"/>
      <c r="HO54" s="422"/>
      <c r="HP54" s="422"/>
      <c r="HQ54" s="422"/>
      <c r="HR54" s="422"/>
      <c r="HS54" s="422"/>
      <c r="HT54" s="422"/>
      <c r="HU54" s="422"/>
      <c r="HV54" s="422"/>
      <c r="HW54" s="422"/>
      <c r="HX54" s="422"/>
      <c r="HY54" s="422"/>
      <c r="HZ54" s="422"/>
      <c r="IA54" s="422"/>
      <c r="IB54" s="422"/>
      <c r="IC54" s="422"/>
      <c r="ID54" s="422"/>
      <c r="IE54" s="422"/>
      <c r="IF54" s="422"/>
      <c r="IG54" s="422"/>
      <c r="IH54" s="422"/>
      <c r="II54" s="422"/>
      <c r="IJ54" s="422"/>
      <c r="IK54" s="422"/>
      <c r="IL54" s="422"/>
      <c r="IM54" s="422"/>
      <c r="IN54" s="422"/>
      <c r="IO54" s="422"/>
      <c r="IP54" s="422"/>
      <c r="IQ54" s="422"/>
      <c r="IR54" s="422"/>
      <c r="IS54" s="422"/>
      <c r="IT54" s="422"/>
      <c r="IU54" s="422"/>
    </row>
  </sheetData>
  <mergeCells count="32">
    <mergeCell ref="A51:A52"/>
    <mergeCell ref="B51:B52"/>
    <mergeCell ref="E51:G51"/>
    <mergeCell ref="D12:G12"/>
    <mergeCell ref="A15:G15"/>
    <mergeCell ref="A16:G16"/>
    <mergeCell ref="A17:G17"/>
    <mergeCell ref="A18:G18"/>
    <mergeCell ref="A23:G23"/>
    <mergeCell ref="A25:G25"/>
    <mergeCell ref="A41:G41"/>
    <mergeCell ref="A43:G43"/>
    <mergeCell ref="A45:G45"/>
    <mergeCell ref="A47:A48"/>
    <mergeCell ref="B47:B48"/>
    <mergeCell ref="E47:G47"/>
    <mergeCell ref="A44:XFD44"/>
    <mergeCell ref="A28:G28"/>
    <mergeCell ref="A29:A30"/>
    <mergeCell ref="B29:B30"/>
    <mergeCell ref="E29:G29"/>
    <mergeCell ref="B32:H32"/>
    <mergeCell ref="A33:G33"/>
    <mergeCell ref="A34:G34"/>
    <mergeCell ref="B35:B36"/>
    <mergeCell ref="E35:G35"/>
    <mergeCell ref="A27:G27"/>
    <mergeCell ref="A26:G26"/>
    <mergeCell ref="A20:G20"/>
    <mergeCell ref="A21:G21"/>
    <mergeCell ref="A22:G22"/>
    <mergeCell ref="A24:G24"/>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7"/>
  <sheetViews>
    <sheetView view="pageBreakPreview" topLeftCell="A31" zoomScaleNormal="70" zoomScaleSheetLayoutView="100" workbookViewId="0">
      <selection activeCell="F50" sqref="F50:G50"/>
    </sheetView>
  </sheetViews>
  <sheetFormatPr defaultRowHeight="15"/>
  <cols>
    <col min="1" max="1" width="44.42578125" style="202" customWidth="1"/>
    <col min="2" max="2" width="19.42578125" style="202" customWidth="1"/>
    <col min="3" max="7" width="14.1406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9" s="2" customFormat="1">
      <c r="A1" s="1"/>
      <c r="B1" s="1"/>
      <c r="F1" s="576" t="s">
        <v>30</v>
      </c>
      <c r="G1" s="576"/>
      <c r="I1" s="3"/>
    </row>
    <row r="2" spans="1:9" s="2" customFormat="1">
      <c r="A2" s="1"/>
      <c r="B2" s="1"/>
      <c r="D2" s="576" t="s">
        <v>0</v>
      </c>
      <c r="E2" s="576"/>
      <c r="F2" s="576"/>
      <c r="G2" s="576"/>
      <c r="I2" s="3"/>
    </row>
    <row r="3" spans="1:9" s="2" customFormat="1">
      <c r="A3" s="1"/>
      <c r="B3" s="1"/>
      <c r="D3" s="576" t="s">
        <v>218</v>
      </c>
      <c r="E3" s="576"/>
      <c r="F3" s="576"/>
      <c r="G3" s="576"/>
      <c r="I3" s="3"/>
    </row>
    <row r="4" spans="1:9" s="2" customFormat="1" ht="16.7" customHeight="1">
      <c r="A4" s="1"/>
      <c r="B4" s="1"/>
      <c r="D4" s="576" t="s">
        <v>1</v>
      </c>
      <c r="E4" s="576"/>
      <c r="F4" s="576"/>
      <c r="G4" s="576"/>
      <c r="I4" s="3"/>
    </row>
    <row r="5" spans="1:9" s="2" customFormat="1">
      <c r="A5" s="1"/>
      <c r="B5" s="1"/>
      <c r="D5" s="213"/>
      <c r="E5" s="213"/>
      <c r="F5" s="213"/>
      <c r="G5" s="213"/>
      <c r="I5" s="3"/>
    </row>
    <row r="6" spans="1:9" s="5" customFormat="1" ht="19.5" customHeight="1">
      <c r="D6" s="581" t="s">
        <v>2</v>
      </c>
      <c r="E6" s="581"/>
      <c r="F6" s="581"/>
      <c r="G6" s="581"/>
    </row>
    <row r="7" spans="1:9" s="5" customFormat="1" ht="15.75">
      <c r="D7" s="580" t="s">
        <v>3</v>
      </c>
      <c r="E7" s="580"/>
      <c r="F7" s="580"/>
      <c r="G7" s="580"/>
    </row>
    <row r="8" spans="1:9" s="5" customFormat="1" ht="15.75">
      <c r="D8" s="580" t="s">
        <v>219</v>
      </c>
      <c r="E8" s="580"/>
      <c r="F8" s="580"/>
      <c r="G8" s="580"/>
    </row>
    <row r="9" spans="1:9" s="5" customFormat="1" ht="15.75">
      <c r="D9" s="581" t="s">
        <v>4</v>
      </c>
      <c r="E9" s="581"/>
      <c r="F9" s="581"/>
      <c r="G9" s="581"/>
    </row>
    <row r="10" spans="1:9" s="5" customFormat="1" ht="21.75" customHeight="1"/>
    <row r="11" spans="1:9" s="5" customFormat="1" ht="19.5" customHeight="1">
      <c r="D11" s="581" t="s">
        <v>31</v>
      </c>
      <c r="E11" s="581"/>
      <c r="F11" s="581"/>
      <c r="G11" s="581"/>
    </row>
    <row r="12" spans="1:9" s="6" customFormat="1" ht="15.75">
      <c r="D12" s="580" t="s">
        <v>32</v>
      </c>
      <c r="E12" s="580"/>
      <c r="F12" s="580"/>
      <c r="G12" s="580"/>
    </row>
    <row r="13" spans="1:9" s="44" customFormat="1" ht="15.75">
      <c r="D13" s="579" t="s">
        <v>33</v>
      </c>
      <c r="E13" s="579"/>
      <c r="F13" s="579"/>
      <c r="G13" s="579"/>
    </row>
    <row r="14" spans="1:9" s="44" customFormat="1" ht="15.75">
      <c r="D14" s="597" t="s">
        <v>206</v>
      </c>
      <c r="E14" s="597"/>
      <c r="F14" s="597"/>
      <c r="G14" s="597"/>
    </row>
    <row r="15" spans="1:9" s="44" customFormat="1" ht="15.75">
      <c r="D15" s="579" t="s">
        <v>34</v>
      </c>
      <c r="E15" s="579"/>
      <c r="F15" s="579"/>
      <c r="G15" s="579"/>
    </row>
    <row r="16" spans="1:9" s="44" customFormat="1" ht="15.75">
      <c r="F16" s="46" t="s">
        <v>35</v>
      </c>
    </row>
    <row r="17" spans="1:13" s="44" customFormat="1" ht="18" customHeight="1"/>
    <row r="18" spans="1:13" s="9" customFormat="1" ht="15.75">
      <c r="A18" s="578" t="s">
        <v>5</v>
      </c>
      <c r="B18" s="578"/>
      <c r="C18" s="578"/>
      <c r="D18" s="578"/>
      <c r="E18" s="578"/>
      <c r="F18" s="578"/>
      <c r="G18" s="578"/>
      <c r="H18" s="7"/>
      <c r="I18" s="8"/>
    </row>
    <row r="19" spans="1:13" s="9" customFormat="1" ht="15.75">
      <c r="A19" s="585" t="s">
        <v>207</v>
      </c>
      <c r="B19" s="585"/>
      <c r="C19" s="585"/>
      <c r="D19" s="585"/>
      <c r="E19" s="585"/>
      <c r="F19" s="585"/>
      <c r="G19" s="585"/>
      <c r="H19" s="10"/>
      <c r="I19" s="8"/>
    </row>
    <row r="20" spans="1:13" s="9" customFormat="1" ht="15.75">
      <c r="A20" s="603" t="s">
        <v>6</v>
      </c>
      <c r="B20" s="603"/>
      <c r="C20" s="603"/>
      <c r="D20" s="603"/>
      <c r="E20" s="603"/>
      <c r="F20" s="603"/>
      <c r="G20" s="603"/>
      <c r="H20" s="11"/>
      <c r="I20" s="8"/>
    </row>
    <row r="21" spans="1:13" s="9" customFormat="1" ht="15" customHeight="1">
      <c r="A21" s="578" t="s">
        <v>36</v>
      </c>
      <c r="B21" s="578"/>
      <c r="C21" s="578"/>
      <c r="D21" s="578"/>
      <c r="E21" s="578"/>
      <c r="F21" s="578"/>
      <c r="G21" s="578"/>
      <c r="H21" s="7"/>
      <c r="I21" s="8"/>
    </row>
    <row r="22" spans="1:13" ht="11.25" customHeight="1">
      <c r="A22" s="170"/>
      <c r="B22" s="170"/>
      <c r="C22" s="171"/>
      <c r="D22" s="171"/>
      <c r="E22" s="171"/>
      <c r="F22" s="171"/>
      <c r="G22" s="171"/>
      <c r="H22" s="171"/>
      <c r="J22" s="173"/>
      <c r="K22" s="173"/>
      <c r="L22" s="173"/>
      <c r="M22" s="173"/>
    </row>
    <row r="23" spans="1:13" ht="15.75">
      <c r="A23" s="650" t="s">
        <v>89</v>
      </c>
      <c r="B23" s="650"/>
      <c r="C23" s="650"/>
      <c r="D23" s="650"/>
      <c r="E23" s="650"/>
      <c r="F23" s="650"/>
      <c r="G23" s="650"/>
      <c r="H23" s="170"/>
      <c r="J23" s="173"/>
      <c r="K23" s="173"/>
      <c r="L23" s="173"/>
      <c r="M23" s="173"/>
    </row>
    <row r="24" spans="1:13" s="9" customFormat="1" ht="21.75" customHeight="1">
      <c r="A24" s="582" t="s">
        <v>205</v>
      </c>
      <c r="B24" s="582"/>
      <c r="C24" s="582"/>
      <c r="D24" s="582"/>
      <c r="E24" s="582"/>
      <c r="F24" s="582"/>
      <c r="G24" s="582"/>
    </row>
    <row r="25" spans="1:13" s="169" customFormat="1" ht="79.5" customHeight="1">
      <c r="A25" s="637" t="s">
        <v>143</v>
      </c>
      <c r="B25" s="637"/>
      <c r="C25" s="637"/>
      <c r="D25" s="637"/>
      <c r="E25" s="637"/>
      <c r="F25" s="637"/>
      <c r="G25" s="637"/>
      <c r="H25" s="174"/>
      <c r="I25" s="175"/>
      <c r="J25" s="176"/>
      <c r="K25" s="176"/>
      <c r="L25" s="176"/>
    </row>
    <row r="26" spans="1:13" s="177" customFormat="1" ht="17.25" customHeight="1">
      <c r="A26" s="167" t="s">
        <v>7</v>
      </c>
    </row>
    <row r="27" spans="1:13" s="177" customFormat="1" ht="15.75" customHeight="1">
      <c r="A27" s="652" t="s">
        <v>295</v>
      </c>
      <c r="B27" s="652"/>
      <c r="C27" s="652"/>
      <c r="D27" s="652"/>
      <c r="E27" s="652"/>
      <c r="F27" s="652"/>
      <c r="G27" s="652"/>
    </row>
    <row r="28" spans="1:13" s="177" customFormat="1" ht="18" customHeight="1">
      <c r="A28" s="642" t="s">
        <v>137</v>
      </c>
      <c r="B28" s="642"/>
      <c r="C28" s="642"/>
      <c r="D28" s="642"/>
      <c r="E28" s="642"/>
      <c r="F28" s="642"/>
      <c r="G28" s="642"/>
    </row>
    <row r="29" spans="1:13" s="177" customFormat="1" ht="16.7" customHeight="1">
      <c r="A29" s="167" t="s">
        <v>138</v>
      </c>
    </row>
    <row r="30" spans="1:13" s="177" customFormat="1" ht="15.75">
      <c r="A30" s="167" t="s">
        <v>139</v>
      </c>
    </row>
    <row r="31" spans="1:13" ht="22.5" customHeight="1">
      <c r="A31" s="637" t="s">
        <v>197</v>
      </c>
      <c r="B31" s="637"/>
      <c r="C31" s="637"/>
      <c r="D31" s="637"/>
      <c r="E31" s="637"/>
      <c r="F31" s="637"/>
      <c r="G31" s="637"/>
      <c r="H31" s="170"/>
      <c r="I31" s="178"/>
      <c r="J31" s="179"/>
      <c r="K31" s="179"/>
      <c r="L31" s="179"/>
    </row>
    <row r="32" spans="1:13" s="177" customFormat="1" ht="15.6" customHeight="1">
      <c r="A32" s="651" t="s">
        <v>343</v>
      </c>
      <c r="B32" s="651"/>
      <c r="C32" s="651"/>
      <c r="D32" s="651"/>
      <c r="E32" s="651"/>
      <c r="F32" s="651"/>
      <c r="G32" s="651"/>
    </row>
    <row r="33" spans="1:13" s="48" customFormat="1" ht="20.25" customHeight="1">
      <c r="A33" s="621" t="s">
        <v>67</v>
      </c>
      <c r="B33" s="621"/>
      <c r="C33" s="621"/>
      <c r="D33" s="621" t="s">
        <v>11</v>
      </c>
      <c r="E33" s="621" t="s">
        <v>68</v>
      </c>
      <c r="F33" s="621"/>
      <c r="G33" s="621"/>
    </row>
    <row r="34" spans="1:13" s="48" customFormat="1" ht="19.5" customHeight="1">
      <c r="A34" s="621"/>
      <c r="B34" s="621"/>
      <c r="C34" s="621"/>
      <c r="D34" s="621"/>
      <c r="E34" s="77" t="s">
        <v>17</v>
      </c>
      <c r="F34" s="555" t="s">
        <v>18</v>
      </c>
      <c r="G34" s="555" t="s">
        <v>38</v>
      </c>
    </row>
    <row r="35" spans="1:13" s="48" customFormat="1" ht="31.5">
      <c r="A35" s="572" t="s">
        <v>90</v>
      </c>
      <c r="B35" s="573"/>
      <c r="C35" s="574"/>
      <c r="D35" s="52" t="s">
        <v>91</v>
      </c>
      <c r="E35" s="50">
        <v>4.3</v>
      </c>
      <c r="F35" s="556"/>
      <c r="G35" s="556"/>
    </row>
    <row r="36" spans="1:13" ht="24.75" customHeight="1">
      <c r="A36" s="637" t="s">
        <v>177</v>
      </c>
      <c r="B36" s="637"/>
      <c r="C36" s="637"/>
      <c r="D36" s="637"/>
      <c r="E36" s="637"/>
      <c r="F36" s="637"/>
      <c r="G36" s="637"/>
      <c r="H36" s="170"/>
    </row>
    <row r="37" spans="1:13" ht="18.75" customHeight="1">
      <c r="A37" s="643" t="s">
        <v>9</v>
      </c>
      <c r="B37" s="643"/>
      <c r="C37" s="643"/>
      <c r="D37" s="643"/>
      <c r="E37" s="643"/>
      <c r="F37" s="643"/>
      <c r="G37" s="643"/>
      <c r="H37" s="172"/>
      <c r="I37" s="166"/>
    </row>
    <row r="38" spans="1:13" ht="30.95" customHeight="1">
      <c r="A38" s="644" t="s">
        <v>10</v>
      </c>
      <c r="B38" s="644" t="s">
        <v>11</v>
      </c>
      <c r="C38" s="180" t="s">
        <v>12</v>
      </c>
      <c r="D38" s="180" t="s">
        <v>13</v>
      </c>
      <c r="E38" s="647" t="s">
        <v>14</v>
      </c>
      <c r="F38" s="648"/>
      <c r="G38" s="649"/>
      <c r="H38" s="172"/>
      <c r="I38" s="166"/>
    </row>
    <row r="39" spans="1:13" ht="17.25" customHeight="1">
      <c r="A39" s="645"/>
      <c r="B39" s="646"/>
      <c r="C39" s="181" t="s">
        <v>15</v>
      </c>
      <c r="D39" s="181" t="s">
        <v>16</v>
      </c>
      <c r="E39" s="181" t="s">
        <v>17</v>
      </c>
      <c r="F39" s="181" t="s">
        <v>18</v>
      </c>
      <c r="G39" s="181" t="s">
        <v>38</v>
      </c>
      <c r="H39" s="172"/>
      <c r="I39" s="166"/>
    </row>
    <row r="40" spans="1:13" ht="33" customHeight="1">
      <c r="A40" s="182" t="s">
        <v>19</v>
      </c>
      <c r="B40" s="180" t="s">
        <v>20</v>
      </c>
      <c r="C40" s="183">
        <f>C55</f>
        <v>259270.1</v>
      </c>
      <c r="D40" s="183">
        <f t="shared" ref="D40:G40" si="0">D55</f>
        <v>339789</v>
      </c>
      <c r="E40" s="183">
        <f t="shared" si="0"/>
        <v>302685</v>
      </c>
      <c r="F40" s="183">
        <f t="shared" si="0"/>
        <v>0</v>
      </c>
      <c r="G40" s="183">
        <f t="shared" si="0"/>
        <v>0</v>
      </c>
      <c r="H40" s="172"/>
      <c r="I40" s="166"/>
    </row>
    <row r="41" spans="1:13" ht="15.75">
      <c r="A41" s="182" t="s">
        <v>21</v>
      </c>
      <c r="B41" s="180" t="s">
        <v>20</v>
      </c>
      <c r="C41" s="183"/>
      <c r="D41" s="183"/>
      <c r="E41" s="183"/>
      <c r="F41" s="183"/>
      <c r="G41" s="183"/>
      <c r="H41" s="172"/>
      <c r="I41" s="166"/>
    </row>
    <row r="42" spans="1:13" ht="27.75" customHeight="1">
      <c r="A42" s="184" t="s">
        <v>22</v>
      </c>
      <c r="B42" s="185" t="s">
        <v>20</v>
      </c>
      <c r="C42" s="186">
        <f>C40+C41</f>
        <v>259270.1</v>
      </c>
      <c r="D42" s="186">
        <f>D40+D41</f>
        <v>339789</v>
      </c>
      <c r="E42" s="186">
        <f>E40+E41</f>
        <v>302685</v>
      </c>
      <c r="F42" s="186">
        <f>F40+F41</f>
        <v>0</v>
      </c>
      <c r="G42" s="186">
        <f>G40+G41</f>
        <v>0</v>
      </c>
      <c r="H42" s="187"/>
      <c r="I42" s="173"/>
      <c r="J42" s="173"/>
      <c r="K42" s="173"/>
      <c r="L42" s="173"/>
    </row>
    <row r="43" spans="1:13" s="169" customFormat="1" ht="19.5" customHeight="1">
      <c r="A43" s="650" t="s">
        <v>23</v>
      </c>
      <c r="B43" s="650"/>
      <c r="C43" s="650"/>
      <c r="D43" s="650"/>
      <c r="E43" s="650"/>
      <c r="F43" s="650"/>
      <c r="G43" s="650"/>
      <c r="H43" s="650"/>
      <c r="I43" s="168"/>
      <c r="J43" s="171"/>
      <c r="K43" s="171"/>
      <c r="L43" s="171"/>
      <c r="M43" s="171"/>
    </row>
    <row r="44" spans="1:13" s="177" customFormat="1" ht="17.25" customHeight="1">
      <c r="A44" s="167" t="s">
        <v>24</v>
      </c>
    </row>
    <row r="45" spans="1:13" s="177" customFormat="1" ht="15.6" customHeight="1">
      <c r="A45" s="642" t="s">
        <v>137</v>
      </c>
      <c r="B45" s="642"/>
      <c r="C45" s="642"/>
      <c r="D45" s="642"/>
      <c r="E45" s="642"/>
      <c r="F45" s="642"/>
      <c r="G45" s="642"/>
    </row>
    <row r="46" spans="1:13" s="177" customFormat="1" ht="17.25" customHeight="1">
      <c r="A46" s="167" t="s">
        <v>139</v>
      </c>
      <c r="B46" s="188"/>
      <c r="C46" s="188"/>
      <c r="D46" s="188"/>
      <c r="E46" s="188"/>
      <c r="F46" s="188"/>
      <c r="G46" s="188"/>
    </row>
    <row r="47" spans="1:13" ht="20.85" customHeight="1">
      <c r="A47" s="640" t="s">
        <v>178</v>
      </c>
      <c r="B47" s="640"/>
      <c r="C47" s="640"/>
      <c r="D47" s="640"/>
      <c r="E47" s="640"/>
      <c r="F47" s="640"/>
      <c r="G47" s="640"/>
      <c r="H47" s="170"/>
    </row>
    <row r="48" spans="1:13" ht="25.5">
      <c r="A48" s="641" t="s">
        <v>25</v>
      </c>
      <c r="B48" s="635" t="s">
        <v>11</v>
      </c>
      <c r="C48" s="189" t="s">
        <v>12</v>
      </c>
      <c r="D48" s="189" t="s">
        <v>13</v>
      </c>
      <c r="E48" s="635" t="s">
        <v>14</v>
      </c>
      <c r="F48" s="635"/>
      <c r="G48" s="635"/>
      <c r="H48" s="190"/>
      <c r="I48" s="166"/>
    </row>
    <row r="49" spans="1:12" ht="14.25" customHeight="1">
      <c r="A49" s="641"/>
      <c r="B49" s="635"/>
      <c r="C49" s="180" t="s">
        <v>15</v>
      </c>
      <c r="D49" s="180" t="s">
        <v>16</v>
      </c>
      <c r="E49" s="180" t="s">
        <v>17</v>
      </c>
      <c r="F49" s="180" t="s">
        <v>18</v>
      </c>
      <c r="G49" s="180" t="s">
        <v>38</v>
      </c>
      <c r="H49" s="190"/>
      <c r="I49" s="166"/>
    </row>
    <row r="50" spans="1:12" ht="30">
      <c r="A50" s="191" t="s">
        <v>181</v>
      </c>
      <c r="B50" s="192" t="s">
        <v>73</v>
      </c>
      <c r="C50" s="296">
        <v>4354</v>
      </c>
      <c r="D50" s="296">
        <v>2765</v>
      </c>
      <c r="E50" s="296">
        <v>825</v>
      </c>
      <c r="F50" s="296"/>
      <c r="G50" s="296"/>
      <c r="H50" s="190"/>
      <c r="I50" s="166"/>
    </row>
    <row r="51" spans="1:12" ht="12" customHeight="1">
      <c r="A51" s="194"/>
      <c r="B51" s="195"/>
      <c r="C51" s="196"/>
      <c r="D51" s="196"/>
      <c r="E51" s="196"/>
      <c r="F51" s="196"/>
      <c r="G51" s="196"/>
      <c r="H51" s="190"/>
      <c r="I51" s="166"/>
    </row>
    <row r="52" spans="1:12" ht="25.5">
      <c r="A52" s="635" t="s">
        <v>26</v>
      </c>
      <c r="B52" s="635" t="s">
        <v>11</v>
      </c>
      <c r="C52" s="189" t="s">
        <v>12</v>
      </c>
      <c r="D52" s="189" t="s">
        <v>13</v>
      </c>
      <c r="E52" s="635" t="s">
        <v>14</v>
      </c>
      <c r="F52" s="635"/>
      <c r="G52" s="635"/>
      <c r="H52" s="190"/>
      <c r="I52" s="173"/>
      <c r="J52" s="173"/>
      <c r="K52" s="173"/>
      <c r="L52" s="173"/>
    </row>
    <row r="53" spans="1:12" ht="15.75" customHeight="1">
      <c r="A53" s="635"/>
      <c r="B53" s="635"/>
      <c r="C53" s="180" t="s">
        <v>15</v>
      </c>
      <c r="D53" s="180" t="s">
        <v>16</v>
      </c>
      <c r="E53" s="180" t="s">
        <v>17</v>
      </c>
      <c r="F53" s="180" t="s">
        <v>18</v>
      </c>
      <c r="G53" s="180" t="s">
        <v>38</v>
      </c>
      <c r="H53" s="172"/>
      <c r="I53" s="173"/>
      <c r="J53" s="173"/>
      <c r="K53" s="173"/>
      <c r="L53" s="173"/>
    </row>
    <row r="54" spans="1:12" ht="30.95" customHeight="1">
      <c r="A54" s="197" t="s">
        <v>19</v>
      </c>
      <c r="B54" s="180" t="s">
        <v>20</v>
      </c>
      <c r="C54" s="183">
        <v>259270.1</v>
      </c>
      <c r="D54" s="183">
        <v>339789</v>
      </c>
      <c r="E54" s="183">
        <v>302685</v>
      </c>
      <c r="F54" s="183"/>
      <c r="G54" s="183"/>
      <c r="H54" s="172"/>
      <c r="I54" s="173"/>
      <c r="J54" s="173"/>
      <c r="K54" s="173"/>
      <c r="L54" s="173"/>
    </row>
    <row r="55" spans="1:12" ht="32.25" customHeight="1">
      <c r="A55" s="184" t="s">
        <v>27</v>
      </c>
      <c r="B55" s="185" t="s">
        <v>20</v>
      </c>
      <c r="C55" s="186">
        <f>SUM(C54)</f>
        <v>259270.1</v>
      </c>
      <c r="D55" s="186">
        <f>SUM(D54)</f>
        <v>339789</v>
      </c>
      <c r="E55" s="186">
        <f>SUM(E54)</f>
        <v>302685</v>
      </c>
      <c r="F55" s="186">
        <f>SUM(F54)</f>
        <v>0</v>
      </c>
      <c r="G55" s="186">
        <f>SUM(G54)</f>
        <v>0</v>
      </c>
      <c r="H55" s="172"/>
      <c r="I55" s="173"/>
      <c r="J55" s="198"/>
      <c r="K55" s="198"/>
      <c r="L55" s="198"/>
    </row>
    <row r="57" spans="1:12">
      <c r="E57" s="203"/>
    </row>
  </sheetData>
  <mergeCells count="42">
    <mergeCell ref="D14:G14"/>
    <mergeCell ref="F1:G1"/>
    <mergeCell ref="D2:G2"/>
    <mergeCell ref="D3:G3"/>
    <mergeCell ref="D4:G4"/>
    <mergeCell ref="D6:G6"/>
    <mergeCell ref="D7:G7"/>
    <mergeCell ref="D8:G8"/>
    <mergeCell ref="D9:G9"/>
    <mergeCell ref="D11:G11"/>
    <mergeCell ref="D12:G12"/>
    <mergeCell ref="D13:G13"/>
    <mergeCell ref="A32:G32"/>
    <mergeCell ref="D15:G15"/>
    <mergeCell ref="A18:G18"/>
    <mergeCell ref="A19:G19"/>
    <mergeCell ref="A20:G20"/>
    <mergeCell ref="A21:G21"/>
    <mergeCell ref="A23:G23"/>
    <mergeCell ref="A24:G24"/>
    <mergeCell ref="A25:G25"/>
    <mergeCell ref="A27:G27"/>
    <mergeCell ref="A28:G28"/>
    <mergeCell ref="A31:G31"/>
    <mergeCell ref="A33:C34"/>
    <mergeCell ref="D33:D34"/>
    <mergeCell ref="E33:G33"/>
    <mergeCell ref="A35:C35"/>
    <mergeCell ref="A36:G36"/>
    <mergeCell ref="A52:A53"/>
    <mergeCell ref="B52:B53"/>
    <mergeCell ref="E52:G52"/>
    <mergeCell ref="A37:G37"/>
    <mergeCell ref="A38:A39"/>
    <mergeCell ref="B38:B39"/>
    <mergeCell ref="E38:G38"/>
    <mergeCell ref="A43:H43"/>
    <mergeCell ref="A45:G45"/>
    <mergeCell ref="A47:G47"/>
    <mergeCell ref="A48:A49"/>
    <mergeCell ref="B48:B49"/>
    <mergeCell ref="E48:G48"/>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U74"/>
  <sheetViews>
    <sheetView view="pageBreakPreview" topLeftCell="A25" zoomScaleNormal="70" zoomScaleSheetLayoutView="100" workbookViewId="0">
      <selection activeCell="I57" sqref="I57"/>
    </sheetView>
  </sheetViews>
  <sheetFormatPr defaultRowHeight="15"/>
  <cols>
    <col min="1" max="1" width="44.42578125" style="202" customWidth="1"/>
    <col min="2" max="2" width="19.42578125" style="202" customWidth="1"/>
    <col min="3" max="7" width="14.85546875" style="166" customWidth="1"/>
    <col min="8" max="8" width="11" style="172" customWidth="1"/>
    <col min="9" max="9" width="11.140625" style="166" customWidth="1"/>
    <col min="10" max="11" width="13.28515625" style="166" customWidth="1"/>
    <col min="12" max="12" width="13.85546875" style="166" customWidth="1"/>
    <col min="13" max="16" width="9.140625" style="166" customWidth="1"/>
    <col min="17" max="255" width="9.140625" style="166"/>
    <col min="256" max="256" width="46.140625" style="166" customWidth="1"/>
    <col min="257" max="257" width="30.7109375" style="166" customWidth="1"/>
    <col min="258" max="258" width="20.85546875" style="166" customWidth="1"/>
    <col min="259" max="260" width="20.42578125" style="166" customWidth="1"/>
    <col min="261" max="261" width="14.7109375" style="166" customWidth="1"/>
    <col min="262" max="262" width="14" style="166" customWidth="1"/>
    <col min="263" max="263" width="32.85546875" style="166" customWidth="1"/>
    <col min="264" max="264" width="11" style="166" customWidth="1"/>
    <col min="265" max="265" width="11.140625" style="166" customWidth="1"/>
    <col min="266" max="267" width="13.28515625" style="166" customWidth="1"/>
    <col min="268" max="268" width="13.85546875" style="166" customWidth="1"/>
    <col min="269" max="272" width="9.140625" style="166" customWidth="1"/>
    <col min="273" max="511" width="9.140625" style="166"/>
    <col min="512" max="512" width="46.140625" style="166" customWidth="1"/>
    <col min="513" max="513" width="30.7109375" style="166" customWidth="1"/>
    <col min="514" max="514" width="20.85546875" style="166" customWidth="1"/>
    <col min="515" max="516" width="20.42578125" style="166" customWidth="1"/>
    <col min="517" max="517" width="14.7109375" style="166" customWidth="1"/>
    <col min="518" max="518" width="14" style="166" customWidth="1"/>
    <col min="519" max="519" width="32.85546875" style="166" customWidth="1"/>
    <col min="520" max="520" width="11" style="166" customWidth="1"/>
    <col min="521" max="521" width="11.140625" style="166" customWidth="1"/>
    <col min="522" max="523" width="13.28515625" style="166" customWidth="1"/>
    <col min="524" max="524" width="13.85546875" style="166" customWidth="1"/>
    <col min="525" max="528" width="9.140625" style="166" customWidth="1"/>
    <col min="529" max="767" width="9.140625" style="166"/>
    <col min="768" max="768" width="46.140625" style="166" customWidth="1"/>
    <col min="769" max="769" width="30.7109375" style="166" customWidth="1"/>
    <col min="770" max="770" width="20.85546875" style="166" customWidth="1"/>
    <col min="771" max="772" width="20.42578125" style="166" customWidth="1"/>
    <col min="773" max="773" width="14.7109375" style="166" customWidth="1"/>
    <col min="774" max="774" width="14" style="166" customWidth="1"/>
    <col min="775" max="775" width="32.85546875" style="166" customWidth="1"/>
    <col min="776" max="776" width="11" style="166" customWidth="1"/>
    <col min="777" max="777" width="11.140625" style="166" customWidth="1"/>
    <col min="778" max="779" width="13.28515625" style="166" customWidth="1"/>
    <col min="780" max="780" width="13.85546875" style="166" customWidth="1"/>
    <col min="781" max="784" width="9.140625" style="166" customWidth="1"/>
    <col min="785" max="1023" width="9.140625" style="166"/>
    <col min="1024" max="1024" width="46.140625" style="166" customWidth="1"/>
    <col min="1025" max="1025" width="30.7109375" style="166" customWidth="1"/>
    <col min="1026" max="1026" width="20.85546875" style="166" customWidth="1"/>
    <col min="1027" max="1028" width="20.42578125" style="166" customWidth="1"/>
    <col min="1029" max="1029" width="14.7109375" style="166" customWidth="1"/>
    <col min="1030" max="1030" width="14" style="166" customWidth="1"/>
    <col min="1031" max="1031" width="32.85546875" style="166" customWidth="1"/>
    <col min="1032" max="1032" width="11" style="166" customWidth="1"/>
    <col min="1033" max="1033" width="11.140625" style="166" customWidth="1"/>
    <col min="1034" max="1035" width="13.28515625" style="166" customWidth="1"/>
    <col min="1036" max="1036" width="13.85546875" style="166" customWidth="1"/>
    <col min="1037" max="1040" width="9.140625" style="166" customWidth="1"/>
    <col min="1041" max="1279" width="9.140625" style="166"/>
    <col min="1280" max="1280" width="46.140625" style="166" customWidth="1"/>
    <col min="1281" max="1281" width="30.7109375" style="166" customWidth="1"/>
    <col min="1282" max="1282" width="20.85546875" style="166" customWidth="1"/>
    <col min="1283" max="1284" width="20.42578125" style="166" customWidth="1"/>
    <col min="1285" max="1285" width="14.7109375" style="166" customWidth="1"/>
    <col min="1286" max="1286" width="14" style="166" customWidth="1"/>
    <col min="1287" max="1287" width="32.85546875" style="166" customWidth="1"/>
    <col min="1288" max="1288" width="11" style="166" customWidth="1"/>
    <col min="1289" max="1289" width="11.140625" style="166" customWidth="1"/>
    <col min="1290" max="1291" width="13.28515625" style="166" customWidth="1"/>
    <col min="1292" max="1292" width="13.85546875" style="166" customWidth="1"/>
    <col min="1293" max="1296" width="9.140625" style="166" customWidth="1"/>
    <col min="1297" max="1535" width="9.140625" style="166"/>
    <col min="1536" max="1536" width="46.140625" style="166" customWidth="1"/>
    <col min="1537" max="1537" width="30.7109375" style="166" customWidth="1"/>
    <col min="1538" max="1538" width="20.85546875" style="166" customWidth="1"/>
    <col min="1539" max="1540" width="20.42578125" style="166" customWidth="1"/>
    <col min="1541" max="1541" width="14.7109375" style="166" customWidth="1"/>
    <col min="1542" max="1542" width="14" style="166" customWidth="1"/>
    <col min="1543" max="1543" width="32.85546875" style="166" customWidth="1"/>
    <col min="1544" max="1544" width="11" style="166" customWidth="1"/>
    <col min="1545" max="1545" width="11.140625" style="166" customWidth="1"/>
    <col min="1546" max="1547" width="13.28515625" style="166" customWidth="1"/>
    <col min="1548" max="1548" width="13.85546875" style="166" customWidth="1"/>
    <col min="1549" max="1552" width="9.140625" style="166" customWidth="1"/>
    <col min="1553" max="1791" width="9.140625" style="166"/>
    <col min="1792" max="1792" width="46.140625" style="166" customWidth="1"/>
    <col min="1793" max="1793" width="30.7109375" style="166" customWidth="1"/>
    <col min="1794" max="1794" width="20.85546875" style="166" customWidth="1"/>
    <col min="1795" max="1796" width="20.42578125" style="166" customWidth="1"/>
    <col min="1797" max="1797" width="14.7109375" style="166" customWidth="1"/>
    <col min="1798" max="1798" width="14" style="166" customWidth="1"/>
    <col min="1799" max="1799" width="32.85546875" style="166" customWidth="1"/>
    <col min="1800" max="1800" width="11" style="166" customWidth="1"/>
    <col min="1801" max="1801" width="11.140625" style="166" customWidth="1"/>
    <col min="1802" max="1803" width="13.28515625" style="166" customWidth="1"/>
    <col min="1804" max="1804" width="13.85546875" style="166" customWidth="1"/>
    <col min="1805" max="1808" width="9.140625" style="166" customWidth="1"/>
    <col min="1809" max="2047" width="9.140625" style="166"/>
    <col min="2048" max="2048" width="46.140625" style="166" customWidth="1"/>
    <col min="2049" max="2049" width="30.7109375" style="166" customWidth="1"/>
    <col min="2050" max="2050" width="20.85546875" style="166" customWidth="1"/>
    <col min="2051" max="2052" width="20.42578125" style="166" customWidth="1"/>
    <col min="2053" max="2053" width="14.7109375" style="166" customWidth="1"/>
    <col min="2054" max="2054" width="14" style="166" customWidth="1"/>
    <col min="2055" max="2055" width="32.85546875" style="166" customWidth="1"/>
    <col min="2056" max="2056" width="11" style="166" customWidth="1"/>
    <col min="2057" max="2057" width="11.140625" style="166" customWidth="1"/>
    <col min="2058" max="2059" width="13.28515625" style="166" customWidth="1"/>
    <col min="2060" max="2060" width="13.85546875" style="166" customWidth="1"/>
    <col min="2061" max="2064" width="9.140625" style="166" customWidth="1"/>
    <col min="2065" max="2303" width="9.140625" style="166"/>
    <col min="2304" max="2304" width="46.140625" style="166" customWidth="1"/>
    <col min="2305" max="2305" width="30.7109375" style="166" customWidth="1"/>
    <col min="2306" max="2306" width="20.85546875" style="166" customWidth="1"/>
    <col min="2307" max="2308" width="20.42578125" style="166" customWidth="1"/>
    <col min="2309" max="2309" width="14.7109375" style="166" customWidth="1"/>
    <col min="2310" max="2310" width="14" style="166" customWidth="1"/>
    <col min="2311" max="2311" width="32.85546875" style="166" customWidth="1"/>
    <col min="2312" max="2312" width="11" style="166" customWidth="1"/>
    <col min="2313" max="2313" width="11.140625" style="166" customWidth="1"/>
    <col min="2314" max="2315" width="13.28515625" style="166" customWidth="1"/>
    <col min="2316" max="2316" width="13.85546875" style="166" customWidth="1"/>
    <col min="2317" max="2320" width="9.140625" style="166" customWidth="1"/>
    <col min="2321" max="2559" width="9.140625" style="166"/>
    <col min="2560" max="2560" width="46.140625" style="166" customWidth="1"/>
    <col min="2561" max="2561" width="30.7109375" style="166" customWidth="1"/>
    <col min="2562" max="2562" width="20.85546875" style="166" customWidth="1"/>
    <col min="2563" max="2564" width="20.42578125" style="166" customWidth="1"/>
    <col min="2565" max="2565" width="14.7109375" style="166" customWidth="1"/>
    <col min="2566" max="2566" width="14" style="166" customWidth="1"/>
    <col min="2567" max="2567" width="32.85546875" style="166" customWidth="1"/>
    <col min="2568" max="2568" width="11" style="166" customWidth="1"/>
    <col min="2569" max="2569" width="11.140625" style="166" customWidth="1"/>
    <col min="2570" max="2571" width="13.28515625" style="166" customWidth="1"/>
    <col min="2572" max="2572" width="13.85546875" style="166" customWidth="1"/>
    <col min="2573" max="2576" width="9.140625" style="166" customWidth="1"/>
    <col min="2577" max="2815" width="9.140625" style="166"/>
    <col min="2816" max="2816" width="46.140625" style="166" customWidth="1"/>
    <col min="2817" max="2817" width="30.7109375" style="166" customWidth="1"/>
    <col min="2818" max="2818" width="20.85546875" style="166" customWidth="1"/>
    <col min="2819" max="2820" width="20.42578125" style="166" customWidth="1"/>
    <col min="2821" max="2821" width="14.7109375" style="166" customWidth="1"/>
    <col min="2822" max="2822" width="14" style="166" customWidth="1"/>
    <col min="2823" max="2823" width="32.85546875" style="166" customWidth="1"/>
    <col min="2824" max="2824" width="11" style="166" customWidth="1"/>
    <col min="2825" max="2825" width="11.140625" style="166" customWidth="1"/>
    <col min="2826" max="2827" width="13.28515625" style="166" customWidth="1"/>
    <col min="2828" max="2828" width="13.85546875" style="166" customWidth="1"/>
    <col min="2829" max="2832" width="9.140625" style="166" customWidth="1"/>
    <col min="2833" max="3071" width="9.140625" style="166"/>
    <col min="3072" max="3072" width="46.140625" style="166" customWidth="1"/>
    <col min="3073" max="3073" width="30.7109375" style="166" customWidth="1"/>
    <col min="3074" max="3074" width="20.85546875" style="166" customWidth="1"/>
    <col min="3075" max="3076" width="20.42578125" style="166" customWidth="1"/>
    <col min="3077" max="3077" width="14.7109375" style="166" customWidth="1"/>
    <col min="3078" max="3078" width="14" style="166" customWidth="1"/>
    <col min="3079" max="3079" width="32.85546875" style="166" customWidth="1"/>
    <col min="3080" max="3080" width="11" style="166" customWidth="1"/>
    <col min="3081" max="3081" width="11.140625" style="166" customWidth="1"/>
    <col min="3082" max="3083" width="13.28515625" style="166" customWidth="1"/>
    <col min="3084" max="3084" width="13.85546875" style="166" customWidth="1"/>
    <col min="3085" max="3088" width="9.140625" style="166" customWidth="1"/>
    <col min="3089" max="3327" width="9.140625" style="166"/>
    <col min="3328" max="3328" width="46.140625" style="166" customWidth="1"/>
    <col min="3329" max="3329" width="30.7109375" style="166" customWidth="1"/>
    <col min="3330" max="3330" width="20.85546875" style="166" customWidth="1"/>
    <col min="3331" max="3332" width="20.42578125" style="166" customWidth="1"/>
    <col min="3333" max="3333" width="14.7109375" style="166" customWidth="1"/>
    <col min="3334" max="3334" width="14" style="166" customWidth="1"/>
    <col min="3335" max="3335" width="32.85546875" style="166" customWidth="1"/>
    <col min="3336" max="3336" width="11" style="166" customWidth="1"/>
    <col min="3337" max="3337" width="11.140625" style="166" customWidth="1"/>
    <col min="3338" max="3339" width="13.28515625" style="166" customWidth="1"/>
    <col min="3340" max="3340" width="13.85546875" style="166" customWidth="1"/>
    <col min="3341" max="3344" width="9.140625" style="166" customWidth="1"/>
    <col min="3345" max="3583" width="9.140625" style="166"/>
    <col min="3584" max="3584" width="46.140625" style="166" customWidth="1"/>
    <col min="3585" max="3585" width="30.7109375" style="166" customWidth="1"/>
    <col min="3586" max="3586" width="20.85546875" style="166" customWidth="1"/>
    <col min="3587" max="3588" width="20.42578125" style="166" customWidth="1"/>
    <col min="3589" max="3589" width="14.7109375" style="166" customWidth="1"/>
    <col min="3590" max="3590" width="14" style="166" customWidth="1"/>
    <col min="3591" max="3591" width="32.85546875" style="166" customWidth="1"/>
    <col min="3592" max="3592" width="11" style="166" customWidth="1"/>
    <col min="3593" max="3593" width="11.140625" style="166" customWidth="1"/>
    <col min="3594" max="3595" width="13.28515625" style="166" customWidth="1"/>
    <col min="3596" max="3596" width="13.85546875" style="166" customWidth="1"/>
    <col min="3597" max="3600" width="9.140625" style="166" customWidth="1"/>
    <col min="3601" max="3839" width="9.140625" style="166"/>
    <col min="3840" max="3840" width="46.140625" style="166" customWidth="1"/>
    <col min="3841" max="3841" width="30.7109375" style="166" customWidth="1"/>
    <col min="3842" max="3842" width="20.85546875" style="166" customWidth="1"/>
    <col min="3843" max="3844" width="20.42578125" style="166" customWidth="1"/>
    <col min="3845" max="3845" width="14.7109375" style="166" customWidth="1"/>
    <col min="3846" max="3846" width="14" style="166" customWidth="1"/>
    <col min="3847" max="3847" width="32.85546875" style="166" customWidth="1"/>
    <col min="3848" max="3848" width="11" style="166" customWidth="1"/>
    <col min="3849" max="3849" width="11.140625" style="166" customWidth="1"/>
    <col min="3850" max="3851" width="13.28515625" style="166" customWidth="1"/>
    <col min="3852" max="3852" width="13.85546875" style="166" customWidth="1"/>
    <col min="3853" max="3856" width="9.140625" style="166" customWidth="1"/>
    <col min="3857" max="4095" width="9.140625" style="166"/>
    <col min="4096" max="4096" width="46.140625" style="166" customWidth="1"/>
    <col min="4097" max="4097" width="30.7109375" style="166" customWidth="1"/>
    <col min="4098" max="4098" width="20.85546875" style="166" customWidth="1"/>
    <col min="4099" max="4100" width="20.42578125" style="166" customWidth="1"/>
    <col min="4101" max="4101" width="14.7109375" style="166" customWidth="1"/>
    <col min="4102" max="4102" width="14" style="166" customWidth="1"/>
    <col min="4103" max="4103" width="32.85546875" style="166" customWidth="1"/>
    <col min="4104" max="4104" width="11" style="166" customWidth="1"/>
    <col min="4105" max="4105" width="11.140625" style="166" customWidth="1"/>
    <col min="4106" max="4107" width="13.28515625" style="166" customWidth="1"/>
    <col min="4108" max="4108" width="13.85546875" style="166" customWidth="1"/>
    <col min="4109" max="4112" width="9.140625" style="166" customWidth="1"/>
    <col min="4113" max="4351" width="9.140625" style="166"/>
    <col min="4352" max="4352" width="46.140625" style="166" customWidth="1"/>
    <col min="4353" max="4353" width="30.7109375" style="166" customWidth="1"/>
    <col min="4354" max="4354" width="20.85546875" style="166" customWidth="1"/>
    <col min="4355" max="4356" width="20.42578125" style="166" customWidth="1"/>
    <col min="4357" max="4357" width="14.7109375" style="166" customWidth="1"/>
    <col min="4358" max="4358" width="14" style="166" customWidth="1"/>
    <col min="4359" max="4359" width="32.85546875" style="166" customWidth="1"/>
    <col min="4360" max="4360" width="11" style="166" customWidth="1"/>
    <col min="4361" max="4361" width="11.140625" style="166" customWidth="1"/>
    <col min="4362" max="4363" width="13.28515625" style="166" customWidth="1"/>
    <col min="4364" max="4364" width="13.85546875" style="166" customWidth="1"/>
    <col min="4365" max="4368" width="9.140625" style="166" customWidth="1"/>
    <col min="4369" max="4607" width="9.140625" style="166"/>
    <col min="4608" max="4608" width="46.140625" style="166" customWidth="1"/>
    <col min="4609" max="4609" width="30.7109375" style="166" customWidth="1"/>
    <col min="4610" max="4610" width="20.85546875" style="166" customWidth="1"/>
    <col min="4611" max="4612" width="20.42578125" style="166" customWidth="1"/>
    <col min="4613" max="4613" width="14.7109375" style="166" customWidth="1"/>
    <col min="4614" max="4614" width="14" style="166" customWidth="1"/>
    <col min="4615" max="4615" width="32.85546875" style="166" customWidth="1"/>
    <col min="4616" max="4616" width="11" style="166" customWidth="1"/>
    <col min="4617" max="4617" width="11.140625" style="166" customWidth="1"/>
    <col min="4618" max="4619" width="13.28515625" style="166" customWidth="1"/>
    <col min="4620" max="4620" width="13.85546875" style="166" customWidth="1"/>
    <col min="4621" max="4624" width="9.140625" style="166" customWidth="1"/>
    <col min="4625" max="4863" width="9.140625" style="166"/>
    <col min="4864" max="4864" width="46.140625" style="166" customWidth="1"/>
    <col min="4865" max="4865" width="30.7109375" style="166" customWidth="1"/>
    <col min="4866" max="4866" width="20.85546875" style="166" customWidth="1"/>
    <col min="4867" max="4868" width="20.42578125" style="166" customWidth="1"/>
    <col min="4869" max="4869" width="14.7109375" style="166" customWidth="1"/>
    <col min="4870" max="4870" width="14" style="166" customWidth="1"/>
    <col min="4871" max="4871" width="32.85546875" style="166" customWidth="1"/>
    <col min="4872" max="4872" width="11" style="166" customWidth="1"/>
    <col min="4873" max="4873" width="11.140625" style="166" customWidth="1"/>
    <col min="4874" max="4875" width="13.28515625" style="166" customWidth="1"/>
    <col min="4876" max="4876" width="13.85546875" style="166" customWidth="1"/>
    <col min="4877" max="4880" width="9.140625" style="166" customWidth="1"/>
    <col min="4881" max="5119" width="9.140625" style="166"/>
    <col min="5120" max="5120" width="46.140625" style="166" customWidth="1"/>
    <col min="5121" max="5121" width="30.7109375" style="166" customWidth="1"/>
    <col min="5122" max="5122" width="20.85546875" style="166" customWidth="1"/>
    <col min="5123" max="5124" width="20.42578125" style="166" customWidth="1"/>
    <col min="5125" max="5125" width="14.7109375" style="166" customWidth="1"/>
    <col min="5126" max="5126" width="14" style="166" customWidth="1"/>
    <col min="5127" max="5127" width="32.85546875" style="166" customWidth="1"/>
    <col min="5128" max="5128" width="11" style="166" customWidth="1"/>
    <col min="5129" max="5129" width="11.140625" style="166" customWidth="1"/>
    <col min="5130" max="5131" width="13.28515625" style="166" customWidth="1"/>
    <col min="5132" max="5132" width="13.85546875" style="166" customWidth="1"/>
    <col min="5133" max="5136" width="9.140625" style="166" customWidth="1"/>
    <col min="5137" max="5375" width="9.140625" style="166"/>
    <col min="5376" max="5376" width="46.140625" style="166" customWidth="1"/>
    <col min="5377" max="5377" width="30.7109375" style="166" customWidth="1"/>
    <col min="5378" max="5378" width="20.85546875" style="166" customWidth="1"/>
    <col min="5379" max="5380" width="20.42578125" style="166" customWidth="1"/>
    <col min="5381" max="5381" width="14.7109375" style="166" customWidth="1"/>
    <col min="5382" max="5382" width="14" style="166" customWidth="1"/>
    <col min="5383" max="5383" width="32.85546875" style="166" customWidth="1"/>
    <col min="5384" max="5384" width="11" style="166" customWidth="1"/>
    <col min="5385" max="5385" width="11.140625" style="166" customWidth="1"/>
    <col min="5386" max="5387" width="13.28515625" style="166" customWidth="1"/>
    <col min="5388" max="5388" width="13.85546875" style="166" customWidth="1"/>
    <col min="5389" max="5392" width="9.140625" style="166" customWidth="1"/>
    <col min="5393" max="5631" width="9.140625" style="166"/>
    <col min="5632" max="5632" width="46.140625" style="166" customWidth="1"/>
    <col min="5633" max="5633" width="30.7109375" style="166" customWidth="1"/>
    <col min="5634" max="5634" width="20.85546875" style="166" customWidth="1"/>
    <col min="5635" max="5636" width="20.42578125" style="166" customWidth="1"/>
    <col min="5637" max="5637" width="14.7109375" style="166" customWidth="1"/>
    <col min="5638" max="5638" width="14" style="166" customWidth="1"/>
    <col min="5639" max="5639" width="32.85546875" style="166" customWidth="1"/>
    <col min="5640" max="5640" width="11" style="166" customWidth="1"/>
    <col min="5641" max="5641" width="11.140625" style="166" customWidth="1"/>
    <col min="5642" max="5643" width="13.28515625" style="166" customWidth="1"/>
    <col min="5644" max="5644" width="13.85546875" style="166" customWidth="1"/>
    <col min="5645" max="5648" width="9.140625" style="166" customWidth="1"/>
    <col min="5649" max="5887" width="9.140625" style="166"/>
    <col min="5888" max="5888" width="46.140625" style="166" customWidth="1"/>
    <col min="5889" max="5889" width="30.7109375" style="166" customWidth="1"/>
    <col min="5890" max="5890" width="20.85546875" style="166" customWidth="1"/>
    <col min="5891" max="5892" width="20.42578125" style="166" customWidth="1"/>
    <col min="5893" max="5893" width="14.7109375" style="166" customWidth="1"/>
    <col min="5894" max="5894" width="14" style="166" customWidth="1"/>
    <col min="5895" max="5895" width="32.85546875" style="166" customWidth="1"/>
    <col min="5896" max="5896" width="11" style="166" customWidth="1"/>
    <col min="5897" max="5897" width="11.140625" style="166" customWidth="1"/>
    <col min="5898" max="5899" width="13.28515625" style="166" customWidth="1"/>
    <col min="5900" max="5900" width="13.85546875" style="166" customWidth="1"/>
    <col min="5901" max="5904" width="9.140625" style="166" customWidth="1"/>
    <col min="5905" max="6143" width="9.140625" style="166"/>
    <col min="6144" max="6144" width="46.140625" style="166" customWidth="1"/>
    <col min="6145" max="6145" width="30.7109375" style="166" customWidth="1"/>
    <col min="6146" max="6146" width="20.85546875" style="166" customWidth="1"/>
    <col min="6147" max="6148" width="20.42578125" style="166" customWidth="1"/>
    <col min="6149" max="6149" width="14.7109375" style="166" customWidth="1"/>
    <col min="6150" max="6150" width="14" style="166" customWidth="1"/>
    <col min="6151" max="6151" width="32.85546875" style="166" customWidth="1"/>
    <col min="6152" max="6152" width="11" style="166" customWidth="1"/>
    <col min="6153" max="6153" width="11.140625" style="166" customWidth="1"/>
    <col min="6154" max="6155" width="13.28515625" style="166" customWidth="1"/>
    <col min="6156" max="6156" width="13.85546875" style="166" customWidth="1"/>
    <col min="6157" max="6160" width="9.140625" style="166" customWidth="1"/>
    <col min="6161" max="6399" width="9.140625" style="166"/>
    <col min="6400" max="6400" width="46.140625" style="166" customWidth="1"/>
    <col min="6401" max="6401" width="30.7109375" style="166" customWidth="1"/>
    <col min="6402" max="6402" width="20.85546875" style="166" customWidth="1"/>
    <col min="6403" max="6404" width="20.42578125" style="166" customWidth="1"/>
    <col min="6405" max="6405" width="14.7109375" style="166" customWidth="1"/>
    <col min="6406" max="6406" width="14" style="166" customWidth="1"/>
    <col min="6407" max="6407" width="32.85546875" style="166" customWidth="1"/>
    <col min="6408" max="6408" width="11" style="166" customWidth="1"/>
    <col min="6409" max="6409" width="11.140625" style="166" customWidth="1"/>
    <col min="6410" max="6411" width="13.28515625" style="166" customWidth="1"/>
    <col min="6412" max="6412" width="13.85546875" style="166" customWidth="1"/>
    <col min="6413" max="6416" width="9.140625" style="166" customWidth="1"/>
    <col min="6417" max="6655" width="9.140625" style="166"/>
    <col min="6656" max="6656" width="46.140625" style="166" customWidth="1"/>
    <col min="6657" max="6657" width="30.7109375" style="166" customWidth="1"/>
    <col min="6658" max="6658" width="20.85546875" style="166" customWidth="1"/>
    <col min="6659" max="6660" width="20.42578125" style="166" customWidth="1"/>
    <col min="6661" max="6661" width="14.7109375" style="166" customWidth="1"/>
    <col min="6662" max="6662" width="14" style="166" customWidth="1"/>
    <col min="6663" max="6663" width="32.85546875" style="166" customWidth="1"/>
    <col min="6664" max="6664" width="11" style="166" customWidth="1"/>
    <col min="6665" max="6665" width="11.140625" style="166" customWidth="1"/>
    <col min="6666" max="6667" width="13.28515625" style="166" customWidth="1"/>
    <col min="6668" max="6668" width="13.85546875" style="166" customWidth="1"/>
    <col min="6669" max="6672" width="9.140625" style="166" customWidth="1"/>
    <col min="6673" max="6911" width="9.140625" style="166"/>
    <col min="6912" max="6912" width="46.140625" style="166" customWidth="1"/>
    <col min="6913" max="6913" width="30.7109375" style="166" customWidth="1"/>
    <col min="6914" max="6914" width="20.85546875" style="166" customWidth="1"/>
    <col min="6915" max="6916" width="20.42578125" style="166" customWidth="1"/>
    <col min="6917" max="6917" width="14.7109375" style="166" customWidth="1"/>
    <col min="6918" max="6918" width="14" style="166" customWidth="1"/>
    <col min="6919" max="6919" width="32.85546875" style="166" customWidth="1"/>
    <col min="6920" max="6920" width="11" style="166" customWidth="1"/>
    <col min="6921" max="6921" width="11.140625" style="166" customWidth="1"/>
    <col min="6922" max="6923" width="13.28515625" style="166" customWidth="1"/>
    <col min="6924" max="6924" width="13.85546875" style="166" customWidth="1"/>
    <col min="6925" max="6928" width="9.140625" style="166" customWidth="1"/>
    <col min="6929" max="7167" width="9.140625" style="166"/>
    <col min="7168" max="7168" width="46.140625" style="166" customWidth="1"/>
    <col min="7169" max="7169" width="30.7109375" style="166" customWidth="1"/>
    <col min="7170" max="7170" width="20.85546875" style="166" customWidth="1"/>
    <col min="7171" max="7172" width="20.42578125" style="166" customWidth="1"/>
    <col min="7173" max="7173" width="14.7109375" style="166" customWidth="1"/>
    <col min="7174" max="7174" width="14" style="166" customWidth="1"/>
    <col min="7175" max="7175" width="32.85546875" style="166" customWidth="1"/>
    <col min="7176" max="7176" width="11" style="166" customWidth="1"/>
    <col min="7177" max="7177" width="11.140625" style="166" customWidth="1"/>
    <col min="7178" max="7179" width="13.28515625" style="166" customWidth="1"/>
    <col min="7180" max="7180" width="13.85546875" style="166" customWidth="1"/>
    <col min="7181" max="7184" width="9.140625" style="166" customWidth="1"/>
    <col min="7185" max="7423" width="9.140625" style="166"/>
    <col min="7424" max="7424" width="46.140625" style="166" customWidth="1"/>
    <col min="7425" max="7425" width="30.7109375" style="166" customWidth="1"/>
    <col min="7426" max="7426" width="20.85546875" style="166" customWidth="1"/>
    <col min="7427" max="7428" width="20.42578125" style="166" customWidth="1"/>
    <col min="7429" max="7429" width="14.7109375" style="166" customWidth="1"/>
    <col min="7430" max="7430" width="14" style="166" customWidth="1"/>
    <col min="7431" max="7431" width="32.85546875" style="166" customWidth="1"/>
    <col min="7432" max="7432" width="11" style="166" customWidth="1"/>
    <col min="7433" max="7433" width="11.140625" style="166" customWidth="1"/>
    <col min="7434" max="7435" width="13.28515625" style="166" customWidth="1"/>
    <col min="7436" max="7436" width="13.85546875" style="166" customWidth="1"/>
    <col min="7437" max="7440" width="9.140625" style="166" customWidth="1"/>
    <col min="7441" max="7679" width="9.140625" style="166"/>
    <col min="7680" max="7680" width="46.140625" style="166" customWidth="1"/>
    <col min="7681" max="7681" width="30.7109375" style="166" customWidth="1"/>
    <col min="7682" max="7682" width="20.85546875" style="166" customWidth="1"/>
    <col min="7683" max="7684" width="20.42578125" style="166" customWidth="1"/>
    <col min="7685" max="7685" width="14.7109375" style="166" customWidth="1"/>
    <col min="7686" max="7686" width="14" style="166" customWidth="1"/>
    <col min="7687" max="7687" width="32.85546875" style="166" customWidth="1"/>
    <col min="7688" max="7688" width="11" style="166" customWidth="1"/>
    <col min="7689" max="7689" width="11.140625" style="166" customWidth="1"/>
    <col min="7690" max="7691" width="13.28515625" style="166" customWidth="1"/>
    <col min="7692" max="7692" width="13.85546875" style="166" customWidth="1"/>
    <col min="7693" max="7696" width="9.140625" style="166" customWidth="1"/>
    <col min="7697" max="7935" width="9.140625" style="166"/>
    <col min="7936" max="7936" width="46.140625" style="166" customWidth="1"/>
    <col min="7937" max="7937" width="30.7109375" style="166" customWidth="1"/>
    <col min="7938" max="7938" width="20.85546875" style="166" customWidth="1"/>
    <col min="7939" max="7940" width="20.42578125" style="166" customWidth="1"/>
    <col min="7941" max="7941" width="14.7109375" style="166" customWidth="1"/>
    <col min="7942" max="7942" width="14" style="166" customWidth="1"/>
    <col min="7943" max="7943" width="32.85546875" style="166" customWidth="1"/>
    <col min="7944" max="7944" width="11" style="166" customWidth="1"/>
    <col min="7945" max="7945" width="11.140625" style="166" customWidth="1"/>
    <col min="7946" max="7947" width="13.28515625" style="166" customWidth="1"/>
    <col min="7948" max="7948" width="13.85546875" style="166" customWidth="1"/>
    <col min="7949" max="7952" width="9.140625" style="166" customWidth="1"/>
    <col min="7953" max="8191" width="9.140625" style="166"/>
    <col min="8192" max="8192" width="46.140625" style="166" customWidth="1"/>
    <col min="8193" max="8193" width="30.7109375" style="166" customWidth="1"/>
    <col min="8194" max="8194" width="20.85546875" style="166" customWidth="1"/>
    <col min="8195" max="8196" width="20.42578125" style="166" customWidth="1"/>
    <col min="8197" max="8197" width="14.7109375" style="166" customWidth="1"/>
    <col min="8198" max="8198" width="14" style="166" customWidth="1"/>
    <col min="8199" max="8199" width="32.85546875" style="166" customWidth="1"/>
    <col min="8200" max="8200" width="11" style="166" customWidth="1"/>
    <col min="8201" max="8201" width="11.140625" style="166" customWidth="1"/>
    <col min="8202" max="8203" width="13.28515625" style="166" customWidth="1"/>
    <col min="8204" max="8204" width="13.85546875" style="166" customWidth="1"/>
    <col min="8205" max="8208" width="9.140625" style="166" customWidth="1"/>
    <col min="8209" max="8447" width="9.140625" style="166"/>
    <col min="8448" max="8448" width="46.140625" style="166" customWidth="1"/>
    <col min="8449" max="8449" width="30.7109375" style="166" customWidth="1"/>
    <col min="8450" max="8450" width="20.85546875" style="166" customWidth="1"/>
    <col min="8451" max="8452" width="20.42578125" style="166" customWidth="1"/>
    <col min="8453" max="8453" width="14.7109375" style="166" customWidth="1"/>
    <col min="8454" max="8454" width="14" style="166" customWidth="1"/>
    <col min="8455" max="8455" width="32.85546875" style="166" customWidth="1"/>
    <col min="8456" max="8456" width="11" style="166" customWidth="1"/>
    <col min="8457" max="8457" width="11.140625" style="166" customWidth="1"/>
    <col min="8458" max="8459" width="13.28515625" style="166" customWidth="1"/>
    <col min="8460" max="8460" width="13.85546875" style="166" customWidth="1"/>
    <col min="8461" max="8464" width="9.140625" style="166" customWidth="1"/>
    <col min="8465" max="8703" width="9.140625" style="166"/>
    <col min="8704" max="8704" width="46.140625" style="166" customWidth="1"/>
    <col min="8705" max="8705" width="30.7109375" style="166" customWidth="1"/>
    <col min="8706" max="8706" width="20.85546875" style="166" customWidth="1"/>
    <col min="8707" max="8708" width="20.42578125" style="166" customWidth="1"/>
    <col min="8709" max="8709" width="14.7109375" style="166" customWidth="1"/>
    <col min="8710" max="8710" width="14" style="166" customWidth="1"/>
    <col min="8711" max="8711" width="32.85546875" style="166" customWidth="1"/>
    <col min="8712" max="8712" width="11" style="166" customWidth="1"/>
    <col min="8713" max="8713" width="11.140625" style="166" customWidth="1"/>
    <col min="8714" max="8715" width="13.28515625" style="166" customWidth="1"/>
    <col min="8716" max="8716" width="13.85546875" style="166" customWidth="1"/>
    <col min="8717" max="8720" width="9.140625" style="166" customWidth="1"/>
    <col min="8721" max="8959" width="9.140625" style="166"/>
    <col min="8960" max="8960" width="46.140625" style="166" customWidth="1"/>
    <col min="8961" max="8961" width="30.7109375" style="166" customWidth="1"/>
    <col min="8962" max="8962" width="20.85546875" style="166" customWidth="1"/>
    <col min="8963" max="8964" width="20.42578125" style="166" customWidth="1"/>
    <col min="8965" max="8965" width="14.7109375" style="166" customWidth="1"/>
    <col min="8966" max="8966" width="14" style="166" customWidth="1"/>
    <col min="8967" max="8967" width="32.85546875" style="166" customWidth="1"/>
    <col min="8968" max="8968" width="11" style="166" customWidth="1"/>
    <col min="8969" max="8969" width="11.140625" style="166" customWidth="1"/>
    <col min="8970" max="8971" width="13.28515625" style="166" customWidth="1"/>
    <col min="8972" max="8972" width="13.85546875" style="166" customWidth="1"/>
    <col min="8973" max="8976" width="9.140625" style="166" customWidth="1"/>
    <col min="8977" max="9215" width="9.140625" style="166"/>
    <col min="9216" max="9216" width="46.140625" style="166" customWidth="1"/>
    <col min="9217" max="9217" width="30.7109375" style="166" customWidth="1"/>
    <col min="9218" max="9218" width="20.85546875" style="166" customWidth="1"/>
    <col min="9219" max="9220" width="20.42578125" style="166" customWidth="1"/>
    <col min="9221" max="9221" width="14.7109375" style="166" customWidth="1"/>
    <col min="9222" max="9222" width="14" style="166" customWidth="1"/>
    <col min="9223" max="9223" width="32.85546875" style="166" customWidth="1"/>
    <col min="9224" max="9224" width="11" style="166" customWidth="1"/>
    <col min="9225" max="9225" width="11.140625" style="166" customWidth="1"/>
    <col min="9226" max="9227" width="13.28515625" style="166" customWidth="1"/>
    <col min="9228" max="9228" width="13.85546875" style="166" customWidth="1"/>
    <col min="9229" max="9232" width="9.140625" style="166" customWidth="1"/>
    <col min="9233" max="9471" width="9.140625" style="166"/>
    <col min="9472" max="9472" width="46.140625" style="166" customWidth="1"/>
    <col min="9473" max="9473" width="30.7109375" style="166" customWidth="1"/>
    <col min="9474" max="9474" width="20.85546875" style="166" customWidth="1"/>
    <col min="9475" max="9476" width="20.42578125" style="166" customWidth="1"/>
    <col min="9477" max="9477" width="14.7109375" style="166" customWidth="1"/>
    <col min="9478" max="9478" width="14" style="166" customWidth="1"/>
    <col min="9479" max="9479" width="32.85546875" style="166" customWidth="1"/>
    <col min="9480" max="9480" width="11" style="166" customWidth="1"/>
    <col min="9481" max="9481" width="11.140625" style="166" customWidth="1"/>
    <col min="9482" max="9483" width="13.28515625" style="166" customWidth="1"/>
    <col min="9484" max="9484" width="13.85546875" style="166" customWidth="1"/>
    <col min="9485" max="9488" width="9.140625" style="166" customWidth="1"/>
    <col min="9489" max="9727" width="9.140625" style="166"/>
    <col min="9728" max="9728" width="46.140625" style="166" customWidth="1"/>
    <col min="9729" max="9729" width="30.7109375" style="166" customWidth="1"/>
    <col min="9730" max="9730" width="20.85546875" style="166" customWidth="1"/>
    <col min="9731" max="9732" width="20.42578125" style="166" customWidth="1"/>
    <col min="9733" max="9733" width="14.7109375" style="166" customWidth="1"/>
    <col min="9734" max="9734" width="14" style="166" customWidth="1"/>
    <col min="9735" max="9735" width="32.85546875" style="166" customWidth="1"/>
    <col min="9736" max="9736" width="11" style="166" customWidth="1"/>
    <col min="9737" max="9737" width="11.140625" style="166" customWidth="1"/>
    <col min="9738" max="9739" width="13.28515625" style="166" customWidth="1"/>
    <col min="9740" max="9740" width="13.85546875" style="166" customWidth="1"/>
    <col min="9741" max="9744" width="9.140625" style="166" customWidth="1"/>
    <col min="9745" max="9983" width="9.140625" style="166"/>
    <col min="9984" max="9984" width="46.140625" style="166" customWidth="1"/>
    <col min="9985" max="9985" width="30.7109375" style="166" customWidth="1"/>
    <col min="9986" max="9986" width="20.85546875" style="166" customWidth="1"/>
    <col min="9987" max="9988" width="20.42578125" style="166" customWidth="1"/>
    <col min="9989" max="9989" width="14.7109375" style="166" customWidth="1"/>
    <col min="9990" max="9990" width="14" style="166" customWidth="1"/>
    <col min="9991" max="9991" width="32.85546875" style="166" customWidth="1"/>
    <col min="9992" max="9992" width="11" style="166" customWidth="1"/>
    <col min="9993" max="9993" width="11.140625" style="166" customWidth="1"/>
    <col min="9994" max="9995" width="13.28515625" style="166" customWidth="1"/>
    <col min="9996" max="9996" width="13.85546875" style="166" customWidth="1"/>
    <col min="9997" max="10000" width="9.140625" style="166" customWidth="1"/>
    <col min="10001" max="10239" width="9.140625" style="166"/>
    <col min="10240" max="10240" width="46.140625" style="166" customWidth="1"/>
    <col min="10241" max="10241" width="30.7109375" style="166" customWidth="1"/>
    <col min="10242" max="10242" width="20.85546875" style="166" customWidth="1"/>
    <col min="10243" max="10244" width="20.42578125" style="166" customWidth="1"/>
    <col min="10245" max="10245" width="14.7109375" style="166" customWidth="1"/>
    <col min="10246" max="10246" width="14" style="166" customWidth="1"/>
    <col min="10247" max="10247" width="32.85546875" style="166" customWidth="1"/>
    <col min="10248" max="10248" width="11" style="166" customWidth="1"/>
    <col min="10249" max="10249" width="11.140625" style="166" customWidth="1"/>
    <col min="10250" max="10251" width="13.28515625" style="166" customWidth="1"/>
    <col min="10252" max="10252" width="13.85546875" style="166" customWidth="1"/>
    <col min="10253" max="10256" width="9.140625" style="166" customWidth="1"/>
    <col min="10257" max="10495" width="9.140625" style="166"/>
    <col min="10496" max="10496" width="46.140625" style="166" customWidth="1"/>
    <col min="10497" max="10497" width="30.7109375" style="166" customWidth="1"/>
    <col min="10498" max="10498" width="20.85546875" style="166" customWidth="1"/>
    <col min="10499" max="10500" width="20.42578125" style="166" customWidth="1"/>
    <col min="10501" max="10501" width="14.7109375" style="166" customWidth="1"/>
    <col min="10502" max="10502" width="14" style="166" customWidth="1"/>
    <col min="10503" max="10503" width="32.85546875" style="166" customWidth="1"/>
    <col min="10504" max="10504" width="11" style="166" customWidth="1"/>
    <col min="10505" max="10505" width="11.140625" style="166" customWidth="1"/>
    <col min="10506" max="10507" width="13.28515625" style="166" customWidth="1"/>
    <col min="10508" max="10508" width="13.85546875" style="166" customWidth="1"/>
    <col min="10509" max="10512" width="9.140625" style="166" customWidth="1"/>
    <col min="10513" max="10751" width="9.140625" style="166"/>
    <col min="10752" max="10752" width="46.140625" style="166" customWidth="1"/>
    <col min="10753" max="10753" width="30.7109375" style="166" customWidth="1"/>
    <col min="10754" max="10754" width="20.85546875" style="166" customWidth="1"/>
    <col min="10755" max="10756" width="20.42578125" style="166" customWidth="1"/>
    <col min="10757" max="10757" width="14.7109375" style="166" customWidth="1"/>
    <col min="10758" max="10758" width="14" style="166" customWidth="1"/>
    <col min="10759" max="10759" width="32.85546875" style="166" customWidth="1"/>
    <col min="10760" max="10760" width="11" style="166" customWidth="1"/>
    <col min="10761" max="10761" width="11.140625" style="166" customWidth="1"/>
    <col min="10762" max="10763" width="13.28515625" style="166" customWidth="1"/>
    <col min="10764" max="10764" width="13.85546875" style="166" customWidth="1"/>
    <col min="10765" max="10768" width="9.140625" style="166" customWidth="1"/>
    <col min="10769" max="11007" width="9.140625" style="166"/>
    <col min="11008" max="11008" width="46.140625" style="166" customWidth="1"/>
    <col min="11009" max="11009" width="30.7109375" style="166" customWidth="1"/>
    <col min="11010" max="11010" width="20.85546875" style="166" customWidth="1"/>
    <col min="11011" max="11012" width="20.42578125" style="166" customWidth="1"/>
    <col min="11013" max="11013" width="14.7109375" style="166" customWidth="1"/>
    <col min="11014" max="11014" width="14" style="166" customWidth="1"/>
    <col min="11015" max="11015" width="32.85546875" style="166" customWidth="1"/>
    <col min="11016" max="11016" width="11" style="166" customWidth="1"/>
    <col min="11017" max="11017" width="11.140625" style="166" customWidth="1"/>
    <col min="11018" max="11019" width="13.28515625" style="166" customWidth="1"/>
    <col min="11020" max="11020" width="13.85546875" style="166" customWidth="1"/>
    <col min="11021" max="11024" width="9.140625" style="166" customWidth="1"/>
    <col min="11025" max="11263" width="9.140625" style="166"/>
    <col min="11264" max="11264" width="46.140625" style="166" customWidth="1"/>
    <col min="11265" max="11265" width="30.7109375" style="166" customWidth="1"/>
    <col min="11266" max="11266" width="20.85546875" style="166" customWidth="1"/>
    <col min="11267" max="11268" width="20.42578125" style="166" customWidth="1"/>
    <col min="11269" max="11269" width="14.7109375" style="166" customWidth="1"/>
    <col min="11270" max="11270" width="14" style="166" customWidth="1"/>
    <col min="11271" max="11271" width="32.85546875" style="166" customWidth="1"/>
    <col min="11272" max="11272" width="11" style="166" customWidth="1"/>
    <col min="11273" max="11273" width="11.140625" style="166" customWidth="1"/>
    <col min="11274" max="11275" width="13.28515625" style="166" customWidth="1"/>
    <col min="11276" max="11276" width="13.85546875" style="166" customWidth="1"/>
    <col min="11277" max="11280" width="9.140625" style="166" customWidth="1"/>
    <col min="11281" max="11519" width="9.140625" style="166"/>
    <col min="11520" max="11520" width="46.140625" style="166" customWidth="1"/>
    <col min="11521" max="11521" width="30.7109375" style="166" customWidth="1"/>
    <col min="11522" max="11522" width="20.85546875" style="166" customWidth="1"/>
    <col min="11523" max="11524" width="20.42578125" style="166" customWidth="1"/>
    <col min="11525" max="11525" width="14.7109375" style="166" customWidth="1"/>
    <col min="11526" max="11526" width="14" style="166" customWidth="1"/>
    <col min="11527" max="11527" width="32.85546875" style="166" customWidth="1"/>
    <col min="11528" max="11528" width="11" style="166" customWidth="1"/>
    <col min="11529" max="11529" width="11.140625" style="166" customWidth="1"/>
    <col min="11530" max="11531" width="13.28515625" style="166" customWidth="1"/>
    <col min="11532" max="11532" width="13.85546875" style="166" customWidth="1"/>
    <col min="11533" max="11536" width="9.140625" style="166" customWidth="1"/>
    <col min="11537" max="11775" width="9.140625" style="166"/>
    <col min="11776" max="11776" width="46.140625" style="166" customWidth="1"/>
    <col min="11777" max="11777" width="30.7109375" style="166" customWidth="1"/>
    <col min="11778" max="11778" width="20.85546875" style="166" customWidth="1"/>
    <col min="11779" max="11780" width="20.42578125" style="166" customWidth="1"/>
    <col min="11781" max="11781" width="14.7109375" style="166" customWidth="1"/>
    <col min="11782" max="11782" width="14" style="166" customWidth="1"/>
    <col min="11783" max="11783" width="32.85546875" style="166" customWidth="1"/>
    <col min="11784" max="11784" width="11" style="166" customWidth="1"/>
    <col min="11785" max="11785" width="11.140625" style="166" customWidth="1"/>
    <col min="11786" max="11787" width="13.28515625" style="166" customWidth="1"/>
    <col min="11788" max="11788" width="13.85546875" style="166" customWidth="1"/>
    <col min="11789" max="11792" width="9.140625" style="166" customWidth="1"/>
    <col min="11793" max="12031" width="9.140625" style="166"/>
    <col min="12032" max="12032" width="46.140625" style="166" customWidth="1"/>
    <col min="12033" max="12033" width="30.7109375" style="166" customWidth="1"/>
    <col min="12034" max="12034" width="20.85546875" style="166" customWidth="1"/>
    <col min="12035" max="12036" width="20.42578125" style="166" customWidth="1"/>
    <col min="12037" max="12037" width="14.7109375" style="166" customWidth="1"/>
    <col min="12038" max="12038" width="14" style="166" customWidth="1"/>
    <col min="12039" max="12039" width="32.85546875" style="166" customWidth="1"/>
    <col min="12040" max="12040" width="11" style="166" customWidth="1"/>
    <col min="12041" max="12041" width="11.140625" style="166" customWidth="1"/>
    <col min="12042" max="12043" width="13.28515625" style="166" customWidth="1"/>
    <col min="12044" max="12044" width="13.85546875" style="166" customWidth="1"/>
    <col min="12045" max="12048" width="9.140625" style="166" customWidth="1"/>
    <col min="12049" max="12287" width="9.140625" style="166"/>
    <col min="12288" max="12288" width="46.140625" style="166" customWidth="1"/>
    <col min="12289" max="12289" width="30.7109375" style="166" customWidth="1"/>
    <col min="12290" max="12290" width="20.85546875" style="166" customWidth="1"/>
    <col min="12291" max="12292" width="20.42578125" style="166" customWidth="1"/>
    <col min="12293" max="12293" width="14.7109375" style="166" customWidth="1"/>
    <col min="12294" max="12294" width="14" style="166" customWidth="1"/>
    <col min="12295" max="12295" width="32.85546875" style="166" customWidth="1"/>
    <col min="12296" max="12296" width="11" style="166" customWidth="1"/>
    <col min="12297" max="12297" width="11.140625" style="166" customWidth="1"/>
    <col min="12298" max="12299" width="13.28515625" style="166" customWidth="1"/>
    <col min="12300" max="12300" width="13.85546875" style="166" customWidth="1"/>
    <col min="12301" max="12304" width="9.140625" style="166" customWidth="1"/>
    <col min="12305" max="12543" width="9.140625" style="166"/>
    <col min="12544" max="12544" width="46.140625" style="166" customWidth="1"/>
    <col min="12545" max="12545" width="30.7109375" style="166" customWidth="1"/>
    <col min="12546" max="12546" width="20.85546875" style="166" customWidth="1"/>
    <col min="12547" max="12548" width="20.42578125" style="166" customWidth="1"/>
    <col min="12549" max="12549" width="14.7109375" style="166" customWidth="1"/>
    <col min="12550" max="12550" width="14" style="166" customWidth="1"/>
    <col min="12551" max="12551" width="32.85546875" style="166" customWidth="1"/>
    <col min="12552" max="12552" width="11" style="166" customWidth="1"/>
    <col min="12553" max="12553" width="11.140625" style="166" customWidth="1"/>
    <col min="12554" max="12555" width="13.28515625" style="166" customWidth="1"/>
    <col min="12556" max="12556" width="13.85546875" style="166" customWidth="1"/>
    <col min="12557" max="12560" width="9.140625" style="166" customWidth="1"/>
    <col min="12561" max="12799" width="9.140625" style="166"/>
    <col min="12800" max="12800" width="46.140625" style="166" customWidth="1"/>
    <col min="12801" max="12801" width="30.7109375" style="166" customWidth="1"/>
    <col min="12802" max="12802" width="20.85546875" style="166" customWidth="1"/>
    <col min="12803" max="12804" width="20.42578125" style="166" customWidth="1"/>
    <col min="12805" max="12805" width="14.7109375" style="166" customWidth="1"/>
    <col min="12806" max="12806" width="14" style="166" customWidth="1"/>
    <col min="12807" max="12807" width="32.85546875" style="166" customWidth="1"/>
    <col min="12808" max="12808" width="11" style="166" customWidth="1"/>
    <col min="12809" max="12809" width="11.140625" style="166" customWidth="1"/>
    <col min="12810" max="12811" width="13.28515625" style="166" customWidth="1"/>
    <col min="12812" max="12812" width="13.85546875" style="166" customWidth="1"/>
    <col min="12813" max="12816" width="9.140625" style="166" customWidth="1"/>
    <col min="12817" max="13055" width="9.140625" style="166"/>
    <col min="13056" max="13056" width="46.140625" style="166" customWidth="1"/>
    <col min="13057" max="13057" width="30.7109375" style="166" customWidth="1"/>
    <col min="13058" max="13058" width="20.85546875" style="166" customWidth="1"/>
    <col min="13059" max="13060" width="20.42578125" style="166" customWidth="1"/>
    <col min="13061" max="13061" width="14.7109375" style="166" customWidth="1"/>
    <col min="13062" max="13062" width="14" style="166" customWidth="1"/>
    <col min="13063" max="13063" width="32.85546875" style="166" customWidth="1"/>
    <col min="13064" max="13064" width="11" style="166" customWidth="1"/>
    <col min="13065" max="13065" width="11.140625" style="166" customWidth="1"/>
    <col min="13066" max="13067" width="13.28515625" style="166" customWidth="1"/>
    <col min="13068" max="13068" width="13.85546875" style="166" customWidth="1"/>
    <col min="13069" max="13072" width="9.140625" style="166" customWidth="1"/>
    <col min="13073" max="13311" width="9.140625" style="166"/>
    <col min="13312" max="13312" width="46.140625" style="166" customWidth="1"/>
    <col min="13313" max="13313" width="30.7109375" style="166" customWidth="1"/>
    <col min="13314" max="13314" width="20.85546875" style="166" customWidth="1"/>
    <col min="13315" max="13316" width="20.42578125" style="166" customWidth="1"/>
    <col min="13317" max="13317" width="14.7109375" style="166" customWidth="1"/>
    <col min="13318" max="13318" width="14" style="166" customWidth="1"/>
    <col min="13319" max="13319" width="32.85546875" style="166" customWidth="1"/>
    <col min="13320" max="13320" width="11" style="166" customWidth="1"/>
    <col min="13321" max="13321" width="11.140625" style="166" customWidth="1"/>
    <col min="13322" max="13323" width="13.28515625" style="166" customWidth="1"/>
    <col min="13324" max="13324" width="13.85546875" style="166" customWidth="1"/>
    <col min="13325" max="13328" width="9.140625" style="166" customWidth="1"/>
    <col min="13329" max="13567" width="9.140625" style="166"/>
    <col min="13568" max="13568" width="46.140625" style="166" customWidth="1"/>
    <col min="13569" max="13569" width="30.7109375" style="166" customWidth="1"/>
    <col min="13570" max="13570" width="20.85546875" style="166" customWidth="1"/>
    <col min="13571" max="13572" width="20.42578125" style="166" customWidth="1"/>
    <col min="13573" max="13573" width="14.7109375" style="166" customWidth="1"/>
    <col min="13574" max="13574" width="14" style="166" customWidth="1"/>
    <col min="13575" max="13575" width="32.85546875" style="166" customWidth="1"/>
    <col min="13576" max="13576" width="11" style="166" customWidth="1"/>
    <col min="13577" max="13577" width="11.140625" style="166" customWidth="1"/>
    <col min="13578" max="13579" width="13.28515625" style="166" customWidth="1"/>
    <col min="13580" max="13580" width="13.85546875" style="166" customWidth="1"/>
    <col min="13581" max="13584" width="9.140625" style="166" customWidth="1"/>
    <col min="13585" max="13823" width="9.140625" style="166"/>
    <col min="13824" max="13824" width="46.140625" style="166" customWidth="1"/>
    <col min="13825" max="13825" width="30.7109375" style="166" customWidth="1"/>
    <col min="13826" max="13826" width="20.85546875" style="166" customWidth="1"/>
    <col min="13827" max="13828" width="20.42578125" style="166" customWidth="1"/>
    <col min="13829" max="13829" width="14.7109375" style="166" customWidth="1"/>
    <col min="13830" max="13830" width="14" style="166" customWidth="1"/>
    <col min="13831" max="13831" width="32.85546875" style="166" customWidth="1"/>
    <col min="13832" max="13832" width="11" style="166" customWidth="1"/>
    <col min="13833" max="13833" width="11.140625" style="166" customWidth="1"/>
    <col min="13834" max="13835" width="13.28515625" style="166" customWidth="1"/>
    <col min="13836" max="13836" width="13.85546875" style="166" customWidth="1"/>
    <col min="13837" max="13840" width="9.140625" style="166" customWidth="1"/>
    <col min="13841" max="14079" width="9.140625" style="166"/>
    <col min="14080" max="14080" width="46.140625" style="166" customWidth="1"/>
    <col min="14081" max="14081" width="30.7109375" style="166" customWidth="1"/>
    <col min="14082" max="14082" width="20.85546875" style="166" customWidth="1"/>
    <col min="14083" max="14084" width="20.42578125" style="166" customWidth="1"/>
    <col min="14085" max="14085" width="14.7109375" style="166" customWidth="1"/>
    <col min="14086" max="14086" width="14" style="166" customWidth="1"/>
    <col min="14087" max="14087" width="32.85546875" style="166" customWidth="1"/>
    <col min="14088" max="14088" width="11" style="166" customWidth="1"/>
    <col min="14089" max="14089" width="11.140625" style="166" customWidth="1"/>
    <col min="14090" max="14091" width="13.28515625" style="166" customWidth="1"/>
    <col min="14092" max="14092" width="13.85546875" style="166" customWidth="1"/>
    <col min="14093" max="14096" width="9.140625" style="166" customWidth="1"/>
    <col min="14097" max="14335" width="9.140625" style="166"/>
    <col min="14336" max="14336" width="46.140625" style="166" customWidth="1"/>
    <col min="14337" max="14337" width="30.7109375" style="166" customWidth="1"/>
    <col min="14338" max="14338" width="20.85546875" style="166" customWidth="1"/>
    <col min="14339" max="14340" width="20.42578125" style="166" customWidth="1"/>
    <col min="14341" max="14341" width="14.7109375" style="166" customWidth="1"/>
    <col min="14342" max="14342" width="14" style="166" customWidth="1"/>
    <col min="14343" max="14343" width="32.85546875" style="166" customWidth="1"/>
    <col min="14344" max="14344" width="11" style="166" customWidth="1"/>
    <col min="14345" max="14345" width="11.140625" style="166" customWidth="1"/>
    <col min="14346" max="14347" width="13.28515625" style="166" customWidth="1"/>
    <col min="14348" max="14348" width="13.85546875" style="166" customWidth="1"/>
    <col min="14349" max="14352" width="9.140625" style="166" customWidth="1"/>
    <col min="14353" max="14591" width="9.140625" style="166"/>
    <col min="14592" max="14592" width="46.140625" style="166" customWidth="1"/>
    <col min="14593" max="14593" width="30.7109375" style="166" customWidth="1"/>
    <col min="14594" max="14594" width="20.85546875" style="166" customWidth="1"/>
    <col min="14595" max="14596" width="20.42578125" style="166" customWidth="1"/>
    <col min="14597" max="14597" width="14.7109375" style="166" customWidth="1"/>
    <col min="14598" max="14598" width="14" style="166" customWidth="1"/>
    <col min="14599" max="14599" width="32.85546875" style="166" customWidth="1"/>
    <col min="14600" max="14600" width="11" style="166" customWidth="1"/>
    <col min="14601" max="14601" width="11.140625" style="166" customWidth="1"/>
    <col min="14602" max="14603" width="13.28515625" style="166" customWidth="1"/>
    <col min="14604" max="14604" width="13.85546875" style="166" customWidth="1"/>
    <col min="14605" max="14608" width="9.140625" style="166" customWidth="1"/>
    <col min="14609" max="14847" width="9.140625" style="166"/>
    <col min="14848" max="14848" width="46.140625" style="166" customWidth="1"/>
    <col min="14849" max="14849" width="30.7109375" style="166" customWidth="1"/>
    <col min="14850" max="14850" width="20.85546875" style="166" customWidth="1"/>
    <col min="14851" max="14852" width="20.42578125" style="166" customWidth="1"/>
    <col min="14853" max="14853" width="14.7109375" style="166" customWidth="1"/>
    <col min="14854" max="14854" width="14" style="166" customWidth="1"/>
    <col min="14855" max="14855" width="32.85546875" style="166" customWidth="1"/>
    <col min="14856" max="14856" width="11" style="166" customWidth="1"/>
    <col min="14857" max="14857" width="11.140625" style="166" customWidth="1"/>
    <col min="14858" max="14859" width="13.28515625" style="166" customWidth="1"/>
    <col min="14860" max="14860" width="13.85546875" style="166" customWidth="1"/>
    <col min="14861" max="14864" width="9.140625" style="166" customWidth="1"/>
    <col min="14865" max="15103" width="9.140625" style="166"/>
    <col min="15104" max="15104" width="46.140625" style="166" customWidth="1"/>
    <col min="15105" max="15105" width="30.7109375" style="166" customWidth="1"/>
    <col min="15106" max="15106" width="20.85546875" style="166" customWidth="1"/>
    <col min="15107" max="15108" width="20.42578125" style="166" customWidth="1"/>
    <col min="15109" max="15109" width="14.7109375" style="166" customWidth="1"/>
    <col min="15110" max="15110" width="14" style="166" customWidth="1"/>
    <col min="15111" max="15111" width="32.85546875" style="166" customWidth="1"/>
    <col min="15112" max="15112" width="11" style="166" customWidth="1"/>
    <col min="15113" max="15113" width="11.140625" style="166" customWidth="1"/>
    <col min="15114" max="15115" width="13.28515625" style="166" customWidth="1"/>
    <col min="15116" max="15116" width="13.85546875" style="166" customWidth="1"/>
    <col min="15117" max="15120" width="9.140625" style="166" customWidth="1"/>
    <col min="15121" max="15359" width="9.140625" style="166"/>
    <col min="15360" max="15360" width="46.140625" style="166" customWidth="1"/>
    <col min="15361" max="15361" width="30.7109375" style="166" customWidth="1"/>
    <col min="15362" max="15362" width="20.85546875" style="166" customWidth="1"/>
    <col min="15363" max="15364" width="20.42578125" style="166" customWidth="1"/>
    <col min="15365" max="15365" width="14.7109375" style="166" customWidth="1"/>
    <col min="15366" max="15366" width="14" style="166" customWidth="1"/>
    <col min="15367" max="15367" width="32.85546875" style="166" customWidth="1"/>
    <col min="15368" max="15368" width="11" style="166" customWidth="1"/>
    <col min="15369" max="15369" width="11.140625" style="166" customWidth="1"/>
    <col min="15370" max="15371" width="13.28515625" style="166" customWidth="1"/>
    <col min="15372" max="15372" width="13.85546875" style="166" customWidth="1"/>
    <col min="15373" max="15376" width="9.140625" style="166" customWidth="1"/>
    <col min="15377" max="15615" width="9.140625" style="166"/>
    <col min="15616" max="15616" width="46.140625" style="166" customWidth="1"/>
    <col min="15617" max="15617" width="30.7109375" style="166" customWidth="1"/>
    <col min="15618" max="15618" width="20.85546875" style="166" customWidth="1"/>
    <col min="15619" max="15620" width="20.42578125" style="166" customWidth="1"/>
    <col min="15621" max="15621" width="14.7109375" style="166" customWidth="1"/>
    <col min="15622" max="15622" width="14" style="166" customWidth="1"/>
    <col min="15623" max="15623" width="32.85546875" style="166" customWidth="1"/>
    <col min="15624" max="15624" width="11" style="166" customWidth="1"/>
    <col min="15625" max="15625" width="11.140625" style="166" customWidth="1"/>
    <col min="15626" max="15627" width="13.28515625" style="166" customWidth="1"/>
    <col min="15628" max="15628" width="13.85546875" style="166" customWidth="1"/>
    <col min="15629" max="15632" width="9.140625" style="166" customWidth="1"/>
    <col min="15633" max="15871" width="9.140625" style="166"/>
    <col min="15872" max="15872" width="46.140625" style="166" customWidth="1"/>
    <col min="15873" max="15873" width="30.7109375" style="166" customWidth="1"/>
    <col min="15874" max="15874" width="20.85546875" style="166" customWidth="1"/>
    <col min="15875" max="15876" width="20.42578125" style="166" customWidth="1"/>
    <col min="15877" max="15877" width="14.7109375" style="166" customWidth="1"/>
    <col min="15878" max="15878" width="14" style="166" customWidth="1"/>
    <col min="15879" max="15879" width="32.85546875" style="166" customWidth="1"/>
    <col min="15880" max="15880" width="11" style="166" customWidth="1"/>
    <col min="15881" max="15881" width="11.140625" style="166" customWidth="1"/>
    <col min="15882" max="15883" width="13.28515625" style="166" customWidth="1"/>
    <col min="15884" max="15884" width="13.85546875" style="166" customWidth="1"/>
    <col min="15885" max="15888" width="9.140625" style="166" customWidth="1"/>
    <col min="15889" max="16127" width="9.140625" style="166"/>
    <col min="16128" max="16128" width="46.140625" style="166" customWidth="1"/>
    <col min="16129" max="16129" width="30.7109375" style="166" customWidth="1"/>
    <col min="16130" max="16130" width="20.85546875" style="166" customWidth="1"/>
    <col min="16131" max="16132" width="20.42578125" style="166" customWidth="1"/>
    <col min="16133" max="16133" width="14.7109375" style="166" customWidth="1"/>
    <col min="16134" max="16134" width="14" style="166" customWidth="1"/>
    <col min="16135" max="16135" width="32.85546875" style="166" customWidth="1"/>
    <col min="16136" max="16136" width="11" style="166" customWidth="1"/>
    <col min="16137" max="16137" width="11.140625" style="166" customWidth="1"/>
    <col min="16138" max="16139" width="13.28515625" style="166" customWidth="1"/>
    <col min="16140" max="16140" width="13.85546875" style="166" customWidth="1"/>
    <col min="16141" max="16144" width="9.140625" style="166" customWidth="1"/>
    <col min="16145" max="16384" width="9.140625" style="166"/>
  </cols>
  <sheetData>
    <row r="1" spans="1:8" s="2" customFormat="1">
      <c r="A1" s="1"/>
      <c r="B1" s="1"/>
      <c r="F1" s="576" t="s">
        <v>30</v>
      </c>
      <c r="G1" s="576"/>
      <c r="H1" s="3"/>
    </row>
    <row r="2" spans="1:8" s="2" customFormat="1">
      <c r="A2" s="1"/>
      <c r="B2" s="1"/>
      <c r="D2" s="576" t="s">
        <v>0</v>
      </c>
      <c r="E2" s="576"/>
      <c r="F2" s="576"/>
      <c r="G2" s="576"/>
      <c r="H2" s="3"/>
    </row>
    <row r="3" spans="1:8" s="2" customFormat="1">
      <c r="A3" s="1"/>
      <c r="B3" s="1"/>
      <c r="D3" s="576" t="s">
        <v>218</v>
      </c>
      <c r="E3" s="576"/>
      <c r="F3" s="576"/>
      <c r="G3" s="576"/>
      <c r="H3" s="3"/>
    </row>
    <row r="4" spans="1:8" s="2" customFormat="1" ht="16.7" customHeight="1">
      <c r="A4" s="1"/>
      <c r="B4" s="1"/>
      <c r="D4" s="576" t="s">
        <v>1</v>
      </c>
      <c r="E4" s="576"/>
      <c r="F4" s="576"/>
      <c r="G4" s="576"/>
      <c r="H4" s="3"/>
    </row>
    <row r="5" spans="1:8" s="2" customFormat="1">
      <c r="A5" s="1"/>
      <c r="B5" s="1"/>
      <c r="D5" s="213"/>
      <c r="E5" s="213"/>
      <c r="F5" s="213"/>
      <c r="G5" s="213"/>
      <c r="H5" s="3"/>
    </row>
    <row r="6" spans="1:8" s="5" customFormat="1" ht="19.5" customHeight="1">
      <c r="D6" s="581" t="s">
        <v>2</v>
      </c>
      <c r="E6" s="581"/>
      <c r="F6" s="581"/>
      <c r="G6" s="581"/>
    </row>
    <row r="7" spans="1:8" s="5" customFormat="1" ht="15.75">
      <c r="D7" s="580" t="s">
        <v>3</v>
      </c>
      <c r="E7" s="580"/>
      <c r="F7" s="580"/>
      <c r="G7" s="580"/>
    </row>
    <row r="8" spans="1:8" s="5" customFormat="1" ht="15.75">
      <c r="D8" s="580" t="s">
        <v>219</v>
      </c>
      <c r="E8" s="580"/>
      <c r="F8" s="580"/>
      <c r="G8" s="580"/>
    </row>
    <row r="9" spans="1:8" s="5" customFormat="1" ht="15.75">
      <c r="D9" s="581" t="s">
        <v>4</v>
      </c>
      <c r="E9" s="581"/>
      <c r="F9" s="581"/>
      <c r="G9" s="581"/>
    </row>
    <row r="10" spans="1:8" s="5" customFormat="1" ht="21.75" customHeight="1"/>
    <row r="11" spans="1:8" s="5" customFormat="1" ht="19.5" customHeight="1">
      <c r="D11" s="581" t="s">
        <v>31</v>
      </c>
      <c r="E11" s="581"/>
      <c r="F11" s="581"/>
      <c r="G11" s="581"/>
    </row>
    <row r="12" spans="1:8" s="6" customFormat="1" ht="15.75">
      <c r="D12" s="580" t="s">
        <v>32</v>
      </c>
      <c r="E12" s="580"/>
      <c r="F12" s="580"/>
      <c r="G12" s="580"/>
    </row>
    <row r="13" spans="1:8" s="44" customFormat="1" ht="15.75">
      <c r="D13" s="579" t="s">
        <v>33</v>
      </c>
      <c r="E13" s="579"/>
      <c r="F13" s="579"/>
      <c r="G13" s="579"/>
    </row>
    <row r="14" spans="1:8" s="44" customFormat="1" ht="15.75">
      <c r="D14" s="597" t="s">
        <v>206</v>
      </c>
      <c r="E14" s="597"/>
      <c r="F14" s="597"/>
      <c r="G14" s="597"/>
    </row>
    <row r="15" spans="1:8" s="44" customFormat="1" ht="15.75">
      <c r="D15" s="579" t="s">
        <v>34</v>
      </c>
      <c r="E15" s="579"/>
      <c r="F15" s="579"/>
      <c r="G15" s="579"/>
    </row>
    <row r="16" spans="1:8" s="44" customFormat="1" ht="15.75">
      <c r="F16" s="46" t="s">
        <v>35</v>
      </c>
    </row>
    <row r="17" spans="1:12" s="44" customFormat="1" ht="18" customHeight="1"/>
    <row r="18" spans="1:12" s="9" customFormat="1" ht="15.75">
      <c r="A18" s="578" t="s">
        <v>5</v>
      </c>
      <c r="B18" s="578"/>
      <c r="C18" s="578"/>
      <c r="D18" s="578"/>
      <c r="E18" s="578"/>
      <c r="F18" s="578"/>
      <c r="G18" s="578"/>
      <c r="H18" s="8"/>
    </row>
    <row r="19" spans="1:12" s="9" customFormat="1" ht="15.75">
      <c r="A19" s="585" t="s">
        <v>207</v>
      </c>
      <c r="B19" s="585"/>
      <c r="C19" s="585"/>
      <c r="D19" s="585"/>
      <c r="E19" s="585"/>
      <c r="F19" s="585"/>
      <c r="G19" s="585"/>
      <c r="H19" s="8"/>
    </row>
    <row r="20" spans="1:12" s="9" customFormat="1" ht="15.75">
      <c r="A20" s="603" t="s">
        <v>6</v>
      </c>
      <c r="B20" s="603"/>
      <c r="C20" s="603"/>
      <c r="D20" s="603"/>
      <c r="E20" s="603"/>
      <c r="F20" s="603"/>
      <c r="G20" s="603"/>
      <c r="H20" s="8"/>
    </row>
    <row r="21" spans="1:12" s="9" customFormat="1" ht="15" customHeight="1">
      <c r="A21" s="578" t="s">
        <v>36</v>
      </c>
      <c r="B21" s="578"/>
      <c r="C21" s="578"/>
      <c r="D21" s="578"/>
      <c r="E21" s="578"/>
      <c r="F21" s="578"/>
      <c r="G21" s="578"/>
      <c r="H21" s="8"/>
    </row>
    <row r="22" spans="1:12" ht="18" customHeight="1">
      <c r="A22" s="170"/>
      <c r="B22" s="170"/>
      <c r="C22" s="171"/>
      <c r="D22" s="171"/>
      <c r="E22" s="171"/>
      <c r="F22" s="171"/>
      <c r="G22" s="171"/>
      <c r="I22" s="173"/>
      <c r="J22" s="173"/>
      <c r="K22" s="173"/>
      <c r="L22" s="173"/>
    </row>
    <row r="23" spans="1:12" ht="15.75">
      <c r="A23" s="650" t="s">
        <v>92</v>
      </c>
      <c r="B23" s="650"/>
      <c r="C23" s="650"/>
      <c r="D23" s="650"/>
      <c r="E23" s="650"/>
      <c r="F23" s="650"/>
      <c r="G23" s="650"/>
      <c r="I23" s="173"/>
      <c r="J23" s="173"/>
      <c r="K23" s="173"/>
      <c r="L23" s="173"/>
    </row>
    <row r="24" spans="1:12" s="9" customFormat="1" ht="21.75" customHeight="1">
      <c r="A24" s="582" t="s">
        <v>205</v>
      </c>
      <c r="B24" s="582"/>
      <c r="C24" s="582"/>
      <c r="D24" s="582"/>
      <c r="E24" s="582"/>
      <c r="F24" s="582"/>
      <c r="G24" s="582"/>
    </row>
    <row r="25" spans="1:12" s="169" customFormat="1" ht="79.5" customHeight="1">
      <c r="A25" s="637" t="s">
        <v>143</v>
      </c>
      <c r="B25" s="637"/>
      <c r="C25" s="637"/>
      <c r="D25" s="637"/>
      <c r="E25" s="637"/>
      <c r="F25" s="637"/>
      <c r="G25" s="637"/>
      <c r="H25" s="175"/>
      <c r="I25" s="176"/>
      <c r="J25" s="176"/>
      <c r="K25" s="176"/>
    </row>
    <row r="26" spans="1:12" s="177" customFormat="1" ht="17.25" customHeight="1">
      <c r="A26" s="167" t="s">
        <v>7</v>
      </c>
    </row>
    <row r="27" spans="1:12" s="177" customFormat="1" ht="15.75" customHeight="1">
      <c r="A27" s="652" t="s">
        <v>295</v>
      </c>
      <c r="B27" s="652"/>
      <c r="C27" s="652"/>
      <c r="D27" s="652"/>
      <c r="E27" s="652"/>
      <c r="F27" s="652"/>
      <c r="G27" s="652"/>
    </row>
    <row r="28" spans="1:12" s="177" customFormat="1" ht="18" customHeight="1">
      <c r="A28" s="642" t="s">
        <v>137</v>
      </c>
      <c r="B28" s="642"/>
      <c r="C28" s="642"/>
      <c r="D28" s="642"/>
      <c r="E28" s="642"/>
      <c r="F28" s="642"/>
      <c r="G28" s="642"/>
    </row>
    <row r="29" spans="1:12" s="177" customFormat="1" ht="16.7" customHeight="1">
      <c r="A29" s="167" t="s">
        <v>138</v>
      </c>
    </row>
    <row r="30" spans="1:12" s="177" customFormat="1" ht="15.75">
      <c r="A30" s="167" t="s">
        <v>139</v>
      </c>
    </row>
    <row r="31" spans="1:12" ht="15.75">
      <c r="A31" s="637" t="s">
        <v>197</v>
      </c>
      <c r="B31" s="637"/>
      <c r="C31" s="637"/>
      <c r="D31" s="637"/>
      <c r="E31" s="637"/>
      <c r="F31" s="637"/>
      <c r="G31" s="637"/>
      <c r="H31" s="178"/>
      <c r="I31" s="179"/>
      <c r="J31" s="179"/>
      <c r="K31" s="179"/>
    </row>
    <row r="32" spans="1:12" s="177" customFormat="1" ht="15.6" customHeight="1">
      <c r="A32" s="651" t="s">
        <v>343</v>
      </c>
      <c r="B32" s="651"/>
      <c r="C32" s="651"/>
      <c r="D32" s="651"/>
      <c r="E32" s="651"/>
      <c r="F32" s="651"/>
      <c r="G32" s="651"/>
    </row>
    <row r="33" spans="1:12" s="48" customFormat="1" ht="20.25" customHeight="1">
      <c r="A33" s="621" t="s">
        <v>67</v>
      </c>
      <c r="B33" s="621"/>
      <c r="C33" s="621"/>
      <c r="D33" s="621" t="s">
        <v>11</v>
      </c>
      <c r="E33" s="621" t="s">
        <v>68</v>
      </c>
      <c r="F33" s="621"/>
      <c r="G33" s="621"/>
    </row>
    <row r="34" spans="1:12" s="48" customFormat="1" ht="19.5" customHeight="1">
      <c r="A34" s="621"/>
      <c r="B34" s="621"/>
      <c r="C34" s="621"/>
      <c r="D34" s="621"/>
      <c r="E34" s="77" t="s">
        <v>17</v>
      </c>
      <c r="F34" s="555" t="s">
        <v>18</v>
      </c>
      <c r="G34" s="555" t="s">
        <v>38</v>
      </c>
    </row>
    <row r="35" spans="1:12" s="48" customFormat="1" ht="33.950000000000003" customHeight="1">
      <c r="A35" s="572" t="s">
        <v>94</v>
      </c>
      <c r="B35" s="573"/>
      <c r="C35" s="574"/>
      <c r="D35" s="52" t="s">
        <v>70</v>
      </c>
      <c r="E35" s="52">
        <v>16</v>
      </c>
      <c r="F35" s="558"/>
      <c r="G35" s="558"/>
    </row>
    <row r="36" spans="1:12" s="48" customFormat="1" ht="37.5" customHeight="1">
      <c r="A36" s="572" t="s">
        <v>93</v>
      </c>
      <c r="B36" s="573"/>
      <c r="C36" s="574"/>
      <c r="D36" s="52" t="s">
        <v>70</v>
      </c>
      <c r="E36" s="52">
        <v>22</v>
      </c>
      <c r="F36" s="558"/>
      <c r="G36" s="558"/>
    </row>
    <row r="37" spans="1:12" ht="21" customHeight="1">
      <c r="A37" s="637" t="s">
        <v>179</v>
      </c>
      <c r="B37" s="637"/>
      <c r="C37" s="637"/>
      <c r="D37" s="637"/>
      <c r="E37" s="637"/>
      <c r="F37" s="637"/>
      <c r="G37" s="637"/>
    </row>
    <row r="38" spans="1:12" ht="7.5" customHeight="1">
      <c r="A38" s="656"/>
      <c r="B38" s="656"/>
      <c r="C38" s="656"/>
      <c r="D38" s="656"/>
      <c r="E38" s="656"/>
      <c r="F38" s="656"/>
      <c r="G38" s="656"/>
      <c r="H38" s="223"/>
    </row>
    <row r="39" spans="1:12" ht="18.75" customHeight="1">
      <c r="A39" s="643" t="s">
        <v>9</v>
      </c>
      <c r="B39" s="643"/>
      <c r="C39" s="643"/>
      <c r="D39" s="643"/>
      <c r="E39" s="643"/>
      <c r="F39" s="643"/>
      <c r="G39" s="643"/>
      <c r="H39" s="166"/>
    </row>
    <row r="40" spans="1:12" ht="30.95" customHeight="1">
      <c r="A40" s="644" t="s">
        <v>10</v>
      </c>
      <c r="B40" s="644" t="s">
        <v>11</v>
      </c>
      <c r="C40" s="180" t="s">
        <v>12</v>
      </c>
      <c r="D40" s="180" t="s">
        <v>13</v>
      </c>
      <c r="E40" s="647" t="s">
        <v>14</v>
      </c>
      <c r="F40" s="648"/>
      <c r="G40" s="649"/>
      <c r="H40" s="166"/>
    </row>
    <row r="41" spans="1:12" ht="17.25" customHeight="1">
      <c r="A41" s="645"/>
      <c r="B41" s="646"/>
      <c r="C41" s="181" t="s">
        <v>15</v>
      </c>
      <c r="D41" s="181" t="s">
        <v>16</v>
      </c>
      <c r="E41" s="181" t="s">
        <v>17</v>
      </c>
      <c r="F41" s="181" t="s">
        <v>18</v>
      </c>
      <c r="G41" s="181" t="s">
        <v>38</v>
      </c>
      <c r="H41" s="166"/>
    </row>
    <row r="42" spans="1:12" ht="33" customHeight="1">
      <c r="A42" s="182" t="s">
        <v>19</v>
      </c>
      <c r="B42" s="180" t="s">
        <v>20</v>
      </c>
      <c r="C42" s="183">
        <f>C59</f>
        <v>288708.59999999998</v>
      </c>
      <c r="D42" s="183">
        <f t="shared" ref="D42:G42" si="0">D59</f>
        <v>377816</v>
      </c>
      <c r="E42" s="183">
        <f t="shared" si="0"/>
        <v>456629</v>
      </c>
      <c r="F42" s="183">
        <f t="shared" si="0"/>
        <v>0</v>
      </c>
      <c r="G42" s="183">
        <f t="shared" si="0"/>
        <v>0</v>
      </c>
      <c r="H42" s="166"/>
    </row>
    <row r="43" spans="1:12" ht="21.75" customHeight="1">
      <c r="A43" s="182" t="s">
        <v>21</v>
      </c>
      <c r="B43" s="180" t="s">
        <v>20</v>
      </c>
      <c r="C43" s="183">
        <f>C74</f>
        <v>96771.3</v>
      </c>
      <c r="D43" s="183">
        <f t="shared" ref="D43:G43" si="1">D74</f>
        <v>136657</v>
      </c>
      <c r="E43" s="183">
        <f t="shared" si="1"/>
        <v>0</v>
      </c>
      <c r="F43" s="183">
        <f t="shared" si="1"/>
        <v>0</v>
      </c>
      <c r="G43" s="183">
        <f t="shared" si="1"/>
        <v>0</v>
      </c>
      <c r="H43" s="166"/>
    </row>
    <row r="44" spans="1:12" ht="27.75" customHeight="1">
      <c r="A44" s="184" t="s">
        <v>22</v>
      </c>
      <c r="B44" s="185" t="s">
        <v>20</v>
      </c>
      <c r="C44" s="186">
        <f>C42+C43</f>
        <v>385479.89999999997</v>
      </c>
      <c r="D44" s="186">
        <f>D42+D43</f>
        <v>514473</v>
      </c>
      <c r="E44" s="186">
        <f>E42+E43</f>
        <v>456629</v>
      </c>
      <c r="F44" s="186">
        <f>F42+F43</f>
        <v>0</v>
      </c>
      <c r="G44" s="186">
        <f>G42+G43</f>
        <v>0</v>
      </c>
      <c r="H44" s="173"/>
      <c r="I44" s="173"/>
      <c r="J44" s="173"/>
      <c r="K44" s="173"/>
    </row>
    <row r="45" spans="1:12" s="169" customFormat="1" ht="19.5" customHeight="1">
      <c r="A45" s="650" t="s">
        <v>23</v>
      </c>
      <c r="B45" s="650"/>
      <c r="C45" s="650"/>
      <c r="D45" s="650"/>
      <c r="E45" s="650"/>
      <c r="F45" s="650"/>
      <c r="G45" s="650"/>
      <c r="H45" s="168"/>
      <c r="I45" s="171"/>
      <c r="J45" s="171"/>
      <c r="K45" s="171"/>
      <c r="L45" s="171"/>
    </row>
    <row r="46" spans="1:12" s="177" customFormat="1" ht="17.25" customHeight="1">
      <c r="A46" s="167" t="s">
        <v>24</v>
      </c>
    </row>
    <row r="47" spans="1:12" s="177" customFormat="1" ht="15.6" customHeight="1">
      <c r="A47" s="642" t="s">
        <v>137</v>
      </c>
      <c r="B47" s="642"/>
      <c r="C47" s="642"/>
      <c r="D47" s="642"/>
      <c r="E47" s="642"/>
      <c r="F47" s="642"/>
      <c r="G47" s="642"/>
    </row>
    <row r="48" spans="1:12" s="177" customFormat="1" ht="17.25" customHeight="1">
      <c r="A48" s="167" t="s">
        <v>139</v>
      </c>
      <c r="B48" s="188"/>
      <c r="C48" s="188"/>
      <c r="D48" s="188"/>
      <c r="E48" s="188"/>
      <c r="F48" s="188"/>
      <c r="G48" s="188"/>
    </row>
    <row r="49" spans="1:12" ht="21.95" customHeight="1">
      <c r="A49" s="640" t="s">
        <v>180</v>
      </c>
      <c r="B49" s="640"/>
      <c r="C49" s="640"/>
      <c r="D49" s="640"/>
      <c r="E49" s="640"/>
      <c r="F49" s="640"/>
      <c r="G49" s="640"/>
    </row>
    <row r="50" spans="1:12" ht="32.25" customHeight="1">
      <c r="A50" s="641" t="s">
        <v>25</v>
      </c>
      <c r="B50" s="635" t="s">
        <v>11</v>
      </c>
      <c r="C50" s="189" t="s">
        <v>12</v>
      </c>
      <c r="D50" s="189" t="s">
        <v>13</v>
      </c>
      <c r="E50" s="635" t="s">
        <v>14</v>
      </c>
      <c r="F50" s="635"/>
      <c r="G50" s="635"/>
      <c r="H50" s="166"/>
    </row>
    <row r="51" spans="1:12" ht="19.5" customHeight="1">
      <c r="A51" s="641"/>
      <c r="B51" s="635"/>
      <c r="C51" s="180" t="s">
        <v>15</v>
      </c>
      <c r="D51" s="180" t="s">
        <v>16</v>
      </c>
      <c r="E51" s="180" t="s">
        <v>17</v>
      </c>
      <c r="F51" s="180" t="s">
        <v>18</v>
      </c>
      <c r="G51" s="180" t="s">
        <v>38</v>
      </c>
      <c r="H51" s="166"/>
    </row>
    <row r="52" spans="1:12" ht="30">
      <c r="A52" s="191" t="s">
        <v>96</v>
      </c>
      <c r="B52" s="221" t="s">
        <v>95</v>
      </c>
      <c r="C52" s="248">
        <v>2555</v>
      </c>
      <c r="D52" s="277">
        <v>2754</v>
      </c>
      <c r="E52" s="277">
        <f>2769+6108</f>
        <v>8877</v>
      </c>
      <c r="F52" s="277"/>
      <c r="G52" s="277"/>
      <c r="H52" s="166"/>
    </row>
    <row r="53" spans="1:12" ht="12" customHeight="1">
      <c r="A53" s="194"/>
      <c r="B53" s="195"/>
      <c r="C53" s="196"/>
      <c r="D53" s="196"/>
      <c r="E53" s="196"/>
      <c r="F53" s="196"/>
      <c r="G53" s="196"/>
      <c r="H53" s="166"/>
    </row>
    <row r="54" spans="1:12" s="276" customFormat="1" ht="15.75">
      <c r="A54" s="624" t="s">
        <v>26</v>
      </c>
      <c r="B54" s="624" t="s">
        <v>11</v>
      </c>
      <c r="C54" s="624" t="s">
        <v>305</v>
      </c>
      <c r="D54" s="624" t="s">
        <v>306</v>
      </c>
      <c r="E54" s="624" t="s">
        <v>68</v>
      </c>
      <c r="F54" s="624"/>
      <c r="G54" s="624"/>
    </row>
    <row r="55" spans="1:12" s="276" customFormat="1" ht="15.75">
      <c r="A55" s="624"/>
      <c r="B55" s="624"/>
      <c r="C55" s="624"/>
      <c r="D55" s="624"/>
      <c r="E55" s="277" t="s">
        <v>17</v>
      </c>
      <c r="F55" s="277" t="s">
        <v>18</v>
      </c>
      <c r="G55" s="277" t="s">
        <v>38</v>
      </c>
    </row>
    <row r="56" spans="1:12" s="276" customFormat="1" ht="35.25" customHeight="1">
      <c r="A56" s="284" t="s">
        <v>222</v>
      </c>
      <c r="B56" s="277" t="s">
        <v>20</v>
      </c>
      <c r="C56" s="278">
        <f>C58</f>
        <v>288708.59999999998</v>
      </c>
      <c r="D56" s="278">
        <f>D58+D57</f>
        <v>377816</v>
      </c>
      <c r="E56" s="278">
        <f>E58</f>
        <v>456629</v>
      </c>
      <c r="F56" s="278"/>
      <c r="G56" s="278"/>
    </row>
    <row r="57" spans="1:12" s="276" customFormat="1" ht="31.5">
      <c r="A57" s="284" t="s">
        <v>300</v>
      </c>
      <c r="B57" s="277" t="s">
        <v>20</v>
      </c>
      <c r="C57" s="278"/>
      <c r="D57" s="278">
        <v>6332</v>
      </c>
      <c r="E57" s="278"/>
      <c r="F57" s="278"/>
      <c r="G57" s="278"/>
    </row>
    <row r="58" spans="1:12" s="276" customFormat="1" ht="20.25" customHeight="1">
      <c r="A58" s="284" t="s">
        <v>226</v>
      </c>
      <c r="B58" s="277" t="s">
        <v>20</v>
      </c>
      <c r="C58" s="278">
        <v>288708.59999999998</v>
      </c>
      <c r="D58" s="278">
        <f>371484</f>
        <v>371484</v>
      </c>
      <c r="E58" s="278">
        <v>456629</v>
      </c>
      <c r="F58" s="278"/>
      <c r="G58" s="278"/>
    </row>
    <row r="59" spans="1:12" s="276" customFormat="1" ht="31.5">
      <c r="A59" s="286" t="s">
        <v>27</v>
      </c>
      <c r="B59" s="287" t="s">
        <v>20</v>
      </c>
      <c r="C59" s="288">
        <f>C56</f>
        <v>288708.59999999998</v>
      </c>
      <c r="D59" s="288">
        <f>D56</f>
        <v>377816</v>
      </c>
      <c r="E59" s="288">
        <f>E56</f>
        <v>456629</v>
      </c>
      <c r="F59" s="288">
        <f>F56</f>
        <v>0</v>
      </c>
      <c r="G59" s="288"/>
      <c r="I59" s="289"/>
      <c r="J59" s="289"/>
      <c r="K59" s="289"/>
    </row>
    <row r="60" spans="1:12" s="276" customFormat="1" ht="6.75" customHeight="1">
      <c r="A60" s="290"/>
      <c r="B60" s="290"/>
      <c r="C60" s="291"/>
      <c r="D60" s="292"/>
      <c r="E60" s="292"/>
      <c r="F60" s="292"/>
      <c r="G60" s="292"/>
      <c r="H60" s="275"/>
      <c r="J60" s="289"/>
      <c r="K60" s="289"/>
      <c r="L60" s="289"/>
    </row>
    <row r="61" spans="1:12" s="276" customFormat="1" ht="15.75" customHeight="1">
      <c r="A61" s="625" t="s">
        <v>309</v>
      </c>
      <c r="B61" s="625"/>
      <c r="C61" s="625"/>
      <c r="D61" s="625"/>
      <c r="E61" s="625"/>
      <c r="F61" s="625"/>
      <c r="G61" s="625"/>
      <c r="H61" s="275"/>
    </row>
    <row r="62" spans="1:12" s="276" customFormat="1" ht="19.5" customHeight="1">
      <c r="A62" s="294" t="s">
        <v>310</v>
      </c>
      <c r="B62" s="294"/>
      <c r="C62" s="294"/>
      <c r="D62" s="294"/>
      <c r="E62" s="294"/>
      <c r="F62" s="294"/>
      <c r="G62" s="294"/>
      <c r="H62" s="275"/>
    </row>
    <row r="63" spans="1:12" s="297" customFormat="1" ht="15.75">
      <c r="A63" s="626" t="s">
        <v>317</v>
      </c>
      <c r="B63" s="626"/>
      <c r="C63" s="626"/>
      <c r="D63" s="626"/>
      <c r="E63" s="626"/>
      <c r="F63" s="626"/>
      <c r="G63" s="626"/>
    </row>
    <row r="64" spans="1:12" s="297" customFormat="1" ht="15.75" customHeight="1">
      <c r="A64" s="298" t="s">
        <v>263</v>
      </c>
    </row>
    <row r="65" spans="1:255" s="276" customFormat="1" ht="19.5" customHeight="1">
      <c r="A65" s="625" t="s">
        <v>318</v>
      </c>
      <c r="B65" s="625"/>
      <c r="C65" s="625"/>
      <c r="D65" s="625"/>
      <c r="E65" s="625"/>
      <c r="F65" s="625"/>
      <c r="G65" s="625"/>
      <c r="H65" s="275"/>
    </row>
    <row r="66" spans="1:255" s="276" customFormat="1" ht="12.75" hidden="1" customHeight="1">
      <c r="A66" s="294"/>
      <c r="B66" s="293"/>
      <c r="C66" s="293"/>
      <c r="D66" s="293"/>
      <c r="E66" s="293"/>
      <c r="F66" s="293"/>
      <c r="G66" s="293"/>
      <c r="H66" s="275"/>
    </row>
    <row r="67" spans="1:255" s="276" customFormat="1" ht="15.75">
      <c r="A67" s="624" t="s">
        <v>25</v>
      </c>
      <c r="B67" s="624" t="s">
        <v>11</v>
      </c>
      <c r="C67" s="624" t="s">
        <v>305</v>
      </c>
      <c r="D67" s="624" t="s">
        <v>306</v>
      </c>
      <c r="E67" s="624" t="s">
        <v>68</v>
      </c>
      <c r="F67" s="624"/>
      <c r="G67" s="624"/>
    </row>
    <row r="68" spans="1:255" s="276" customFormat="1" ht="15.75">
      <c r="A68" s="624"/>
      <c r="B68" s="624"/>
      <c r="C68" s="624"/>
      <c r="D68" s="624"/>
      <c r="E68" s="277" t="s">
        <v>17</v>
      </c>
      <c r="F68" s="277" t="s">
        <v>18</v>
      </c>
      <c r="G68" s="277" t="s">
        <v>38</v>
      </c>
    </row>
    <row r="69" spans="1:255" s="276" customFormat="1" ht="31.5" customHeight="1">
      <c r="A69" s="279" t="s">
        <v>96</v>
      </c>
      <c r="B69" s="277" t="s">
        <v>95</v>
      </c>
      <c r="C69" s="277">
        <v>9942</v>
      </c>
      <c r="D69" s="277">
        <v>13002</v>
      </c>
      <c r="E69" s="277"/>
      <c r="F69" s="277"/>
      <c r="G69" s="277"/>
    </row>
    <row r="70" spans="1:255" s="276" customFormat="1" ht="15.75">
      <c r="A70" s="293"/>
      <c r="B70" s="293"/>
      <c r="C70" s="293"/>
      <c r="D70" s="293"/>
      <c r="E70" s="293"/>
      <c r="F70" s="293"/>
      <c r="G70" s="293"/>
      <c r="H70" s="275"/>
    </row>
    <row r="71" spans="1:255" s="276" customFormat="1" ht="15.75">
      <c r="A71" s="624" t="s">
        <v>26</v>
      </c>
      <c r="B71" s="624" t="s">
        <v>11</v>
      </c>
      <c r="C71" s="624" t="s">
        <v>305</v>
      </c>
      <c r="D71" s="624" t="s">
        <v>306</v>
      </c>
      <c r="E71" s="624" t="s">
        <v>68</v>
      </c>
      <c r="F71" s="624"/>
      <c r="G71" s="624"/>
    </row>
    <row r="72" spans="1:255" s="276" customFormat="1" ht="15.75">
      <c r="A72" s="624"/>
      <c r="B72" s="624"/>
      <c r="C72" s="624"/>
      <c r="D72" s="624"/>
      <c r="E72" s="277" t="s">
        <v>17</v>
      </c>
      <c r="F72" s="277" t="s">
        <v>18</v>
      </c>
      <c r="G72" s="277" t="s">
        <v>38</v>
      </c>
    </row>
    <row r="73" spans="1:255" s="276" customFormat="1" ht="15.75">
      <c r="A73" s="284" t="s">
        <v>21</v>
      </c>
      <c r="B73" s="277" t="s">
        <v>20</v>
      </c>
      <c r="C73" s="278">
        <v>96771.3</v>
      </c>
      <c r="D73" s="278">
        <f>136657</f>
        <v>136657</v>
      </c>
      <c r="E73" s="278"/>
      <c r="F73" s="278"/>
      <c r="G73" s="278"/>
      <c r="IU73" s="275"/>
    </row>
    <row r="74" spans="1:255" s="276" customFormat="1" ht="31.5">
      <c r="A74" s="286" t="s">
        <v>27</v>
      </c>
      <c r="B74" s="287" t="s">
        <v>20</v>
      </c>
      <c r="C74" s="288">
        <f>C73</f>
        <v>96771.3</v>
      </c>
      <c r="D74" s="288">
        <f>D73</f>
        <v>136657</v>
      </c>
      <c r="E74" s="288">
        <f>E73</f>
        <v>0</v>
      </c>
      <c r="F74" s="288">
        <f>F73</f>
        <v>0</v>
      </c>
      <c r="G74" s="288"/>
      <c r="IU74" s="275"/>
    </row>
  </sheetData>
  <mergeCells count="59">
    <mergeCell ref="D8:G8"/>
    <mergeCell ref="F1:G1"/>
    <mergeCell ref="D2:G2"/>
    <mergeCell ref="D3:G3"/>
    <mergeCell ref="D4:G4"/>
    <mergeCell ref="D7:G7"/>
    <mergeCell ref="D6:G6"/>
    <mergeCell ref="A23:G23"/>
    <mergeCell ref="D9:G9"/>
    <mergeCell ref="D12:G12"/>
    <mergeCell ref="D13:G13"/>
    <mergeCell ref="D14:G14"/>
    <mergeCell ref="D15:G15"/>
    <mergeCell ref="A20:G20"/>
    <mergeCell ref="A21:G21"/>
    <mergeCell ref="D11:G11"/>
    <mergeCell ref="A18:G18"/>
    <mergeCell ref="A19:G19"/>
    <mergeCell ref="A37:G37"/>
    <mergeCell ref="A24:G24"/>
    <mergeCell ref="A25:G25"/>
    <mergeCell ref="A27:G27"/>
    <mergeCell ref="A28:G28"/>
    <mergeCell ref="A31:G31"/>
    <mergeCell ref="A32:G32"/>
    <mergeCell ref="A33:C34"/>
    <mergeCell ref="D33:D34"/>
    <mergeCell ref="E33:G33"/>
    <mergeCell ref="A35:C35"/>
    <mergeCell ref="A36:C36"/>
    <mergeCell ref="A38:G38"/>
    <mergeCell ref="A39:G39"/>
    <mergeCell ref="A40:A41"/>
    <mergeCell ref="B40:B41"/>
    <mergeCell ref="E40:G40"/>
    <mergeCell ref="A61:G61"/>
    <mergeCell ref="A45:G45"/>
    <mergeCell ref="A47:G47"/>
    <mergeCell ref="A49:G49"/>
    <mergeCell ref="A50:A51"/>
    <mergeCell ref="B50:B51"/>
    <mergeCell ref="E50:G50"/>
    <mergeCell ref="A54:A55"/>
    <mergeCell ref="B54:B55"/>
    <mergeCell ref="E54:G54"/>
    <mergeCell ref="C54:C55"/>
    <mergeCell ref="D54:D55"/>
    <mergeCell ref="A63:G63"/>
    <mergeCell ref="A65:G65"/>
    <mergeCell ref="A67:A68"/>
    <mergeCell ref="B67:B68"/>
    <mergeCell ref="C67:C68"/>
    <mergeCell ref="D67:D68"/>
    <mergeCell ref="E67:G67"/>
    <mergeCell ref="A71:A72"/>
    <mergeCell ref="B71:B72"/>
    <mergeCell ref="C71:C72"/>
    <mergeCell ref="D71:D72"/>
    <mergeCell ref="E71:G71"/>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9"/>
  <sheetViews>
    <sheetView view="pageBreakPreview" topLeftCell="A25" zoomScaleNormal="70" zoomScaleSheetLayoutView="100" workbookViewId="0">
      <selection activeCell="A35" sqref="A35:XFD35"/>
    </sheetView>
  </sheetViews>
  <sheetFormatPr defaultRowHeight="15"/>
  <cols>
    <col min="1" max="1" width="44.42578125" style="202" customWidth="1"/>
    <col min="2" max="2" width="19.42578125" style="202" customWidth="1"/>
    <col min="3" max="7" width="14.285156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8" s="2" customFormat="1">
      <c r="A1" s="1"/>
      <c r="B1" s="1"/>
      <c r="F1" s="576" t="s">
        <v>30</v>
      </c>
      <c r="G1" s="576"/>
      <c r="H1" s="3"/>
    </row>
    <row r="2" spans="1:8" s="2" customFormat="1">
      <c r="A2" s="1"/>
      <c r="B2" s="1"/>
      <c r="D2" s="576" t="s">
        <v>0</v>
      </c>
      <c r="E2" s="576"/>
      <c r="F2" s="576"/>
      <c r="G2" s="576"/>
      <c r="H2" s="3"/>
    </row>
    <row r="3" spans="1:8" s="2" customFormat="1">
      <c r="A3" s="1"/>
      <c r="B3" s="1"/>
      <c r="D3" s="576" t="s">
        <v>218</v>
      </c>
      <c r="E3" s="576"/>
      <c r="F3" s="576"/>
      <c r="G3" s="576"/>
      <c r="H3" s="3"/>
    </row>
    <row r="4" spans="1:8" s="2" customFormat="1" ht="16.7" customHeight="1">
      <c r="A4" s="1"/>
      <c r="B4" s="1"/>
      <c r="D4" s="576" t="s">
        <v>1</v>
      </c>
      <c r="E4" s="576"/>
      <c r="F4" s="576"/>
      <c r="G4" s="576"/>
      <c r="H4" s="3"/>
    </row>
    <row r="5" spans="1:8" s="2" customFormat="1">
      <c r="A5" s="1"/>
      <c r="B5" s="1"/>
      <c r="D5" s="213"/>
      <c r="E5" s="213"/>
      <c r="F5" s="213"/>
      <c r="G5" s="213"/>
      <c r="H5" s="3"/>
    </row>
    <row r="6" spans="1:8" s="5" customFormat="1" ht="19.5" customHeight="1">
      <c r="D6" s="581" t="s">
        <v>2</v>
      </c>
      <c r="E6" s="581"/>
      <c r="F6" s="581"/>
      <c r="G6" s="581"/>
    </row>
    <row r="7" spans="1:8" s="5" customFormat="1" ht="15.75">
      <c r="D7" s="580" t="s">
        <v>3</v>
      </c>
      <c r="E7" s="580"/>
      <c r="F7" s="580"/>
      <c r="G7" s="580"/>
    </row>
    <row r="8" spans="1:8" s="5" customFormat="1" ht="15.75">
      <c r="D8" s="580" t="s">
        <v>219</v>
      </c>
      <c r="E8" s="580"/>
      <c r="F8" s="580"/>
      <c r="G8" s="580"/>
    </row>
    <row r="9" spans="1:8" s="5" customFormat="1" ht="15.75">
      <c r="D9" s="581" t="s">
        <v>4</v>
      </c>
      <c r="E9" s="581"/>
      <c r="F9" s="581"/>
      <c r="G9" s="581"/>
    </row>
    <row r="10" spans="1:8" s="5" customFormat="1" ht="21.75" customHeight="1"/>
    <row r="11" spans="1:8" s="5" customFormat="1" ht="19.5" customHeight="1">
      <c r="D11" s="581" t="s">
        <v>31</v>
      </c>
      <c r="E11" s="581"/>
      <c r="F11" s="581"/>
      <c r="G11" s="581"/>
    </row>
    <row r="12" spans="1:8" s="6" customFormat="1" ht="15.75">
      <c r="D12" s="580" t="s">
        <v>32</v>
      </c>
      <c r="E12" s="580"/>
      <c r="F12" s="580"/>
      <c r="G12" s="580"/>
    </row>
    <row r="13" spans="1:8" s="44" customFormat="1" ht="15.75">
      <c r="D13" s="579" t="s">
        <v>33</v>
      </c>
      <c r="E13" s="579"/>
      <c r="F13" s="579"/>
      <c r="G13" s="579"/>
    </row>
    <row r="14" spans="1:8" s="44" customFormat="1" ht="15.75">
      <c r="D14" s="597" t="s">
        <v>206</v>
      </c>
      <c r="E14" s="597"/>
      <c r="F14" s="597"/>
      <c r="G14" s="597"/>
    </row>
    <row r="15" spans="1:8" s="44" customFormat="1" ht="15.75">
      <c r="D15" s="579" t="s">
        <v>34</v>
      </c>
      <c r="E15" s="579"/>
      <c r="F15" s="579"/>
      <c r="G15" s="579"/>
    </row>
    <row r="16" spans="1:8" s="44" customFormat="1" ht="15.75">
      <c r="F16" s="46" t="s">
        <v>35</v>
      </c>
    </row>
    <row r="17" spans="1:13" s="44" customFormat="1" ht="9" customHeight="1"/>
    <row r="18" spans="1:13" s="9" customFormat="1" ht="15.75">
      <c r="A18" s="578" t="s">
        <v>5</v>
      </c>
      <c r="B18" s="578"/>
      <c r="C18" s="578"/>
      <c r="D18" s="578"/>
      <c r="E18" s="578"/>
      <c r="F18" s="578"/>
      <c r="G18" s="578"/>
      <c r="H18" s="8"/>
    </row>
    <row r="19" spans="1:13" s="9" customFormat="1" ht="15.75">
      <c r="A19" s="585" t="s">
        <v>207</v>
      </c>
      <c r="B19" s="585"/>
      <c r="C19" s="585"/>
      <c r="D19" s="585"/>
      <c r="E19" s="585"/>
      <c r="F19" s="585"/>
      <c r="G19" s="585"/>
      <c r="H19" s="8"/>
    </row>
    <row r="20" spans="1:13" s="9" customFormat="1" ht="15.75">
      <c r="A20" s="603" t="s">
        <v>6</v>
      </c>
      <c r="B20" s="603"/>
      <c r="C20" s="603"/>
      <c r="D20" s="603"/>
      <c r="E20" s="603"/>
      <c r="F20" s="603"/>
      <c r="G20" s="603"/>
      <c r="H20" s="8"/>
    </row>
    <row r="21" spans="1:13" s="9" customFormat="1" ht="15" customHeight="1">
      <c r="A21" s="578" t="s">
        <v>36</v>
      </c>
      <c r="B21" s="578"/>
      <c r="C21" s="578"/>
      <c r="D21" s="578"/>
      <c r="E21" s="578"/>
      <c r="F21" s="578"/>
      <c r="G21" s="578"/>
      <c r="H21" s="8"/>
    </row>
    <row r="22" spans="1:13" ht="18" customHeight="1">
      <c r="A22" s="170"/>
      <c r="B22" s="170"/>
      <c r="C22" s="171"/>
      <c r="D22" s="171"/>
      <c r="E22" s="171"/>
      <c r="F22" s="171"/>
      <c r="G22" s="171"/>
      <c r="H22" s="171"/>
      <c r="J22" s="173"/>
      <c r="K22" s="173"/>
      <c r="L22" s="173"/>
      <c r="M22" s="173"/>
    </row>
    <row r="23" spans="1:13" ht="15.75">
      <c r="A23" s="650" t="s">
        <v>99</v>
      </c>
      <c r="B23" s="650"/>
      <c r="C23" s="650"/>
      <c r="D23" s="650"/>
      <c r="E23" s="650"/>
      <c r="F23" s="650"/>
      <c r="G23" s="650"/>
      <c r="H23" s="170"/>
      <c r="J23" s="173"/>
      <c r="K23" s="173"/>
      <c r="L23" s="173"/>
      <c r="M23" s="173"/>
    </row>
    <row r="24" spans="1:13" s="9" customFormat="1" ht="21.75" customHeight="1">
      <c r="A24" s="582" t="s">
        <v>205</v>
      </c>
      <c r="B24" s="582"/>
      <c r="C24" s="582"/>
      <c r="D24" s="582"/>
      <c r="E24" s="582"/>
      <c r="F24" s="582"/>
      <c r="G24" s="582"/>
    </row>
    <row r="25" spans="1:13" s="169" customFormat="1" ht="78.95" customHeight="1">
      <c r="A25" s="637" t="s">
        <v>143</v>
      </c>
      <c r="B25" s="637"/>
      <c r="C25" s="637"/>
      <c r="D25" s="637"/>
      <c r="E25" s="637"/>
      <c r="F25" s="637"/>
      <c r="G25" s="637"/>
      <c r="H25" s="174"/>
      <c r="I25" s="175"/>
      <c r="J25" s="176"/>
      <c r="K25" s="176"/>
      <c r="L25" s="176"/>
    </row>
    <row r="26" spans="1:13" s="177" customFormat="1" ht="17.25" customHeight="1">
      <c r="A26" s="167" t="s">
        <v>7</v>
      </c>
    </row>
    <row r="27" spans="1:13" s="177" customFormat="1" ht="15.75" customHeight="1">
      <c r="A27" s="652" t="s">
        <v>295</v>
      </c>
      <c r="B27" s="652"/>
      <c r="C27" s="652"/>
      <c r="D27" s="652"/>
      <c r="E27" s="652"/>
      <c r="F27" s="652"/>
      <c r="G27" s="652"/>
    </row>
    <row r="28" spans="1:13" s="177" customFormat="1" ht="18" customHeight="1">
      <c r="A28" s="642" t="s">
        <v>137</v>
      </c>
      <c r="B28" s="642"/>
      <c r="C28" s="642"/>
      <c r="D28" s="642"/>
      <c r="E28" s="642"/>
      <c r="F28" s="642"/>
      <c r="G28" s="642"/>
    </row>
    <row r="29" spans="1:13" s="177" customFormat="1" ht="16.7" customHeight="1">
      <c r="A29" s="167" t="s">
        <v>138</v>
      </c>
    </row>
    <row r="30" spans="1:13" s="177" customFormat="1" ht="15.75">
      <c r="A30" s="167" t="s">
        <v>139</v>
      </c>
    </row>
    <row r="31" spans="1:13" ht="18" customHeight="1">
      <c r="A31" s="699" t="s">
        <v>198</v>
      </c>
      <c r="B31" s="699"/>
      <c r="C31" s="699"/>
      <c r="D31" s="699"/>
      <c r="E31" s="699"/>
      <c r="F31" s="699"/>
      <c r="G31" s="699"/>
      <c r="H31" s="170"/>
      <c r="I31" s="178"/>
      <c r="J31" s="179"/>
      <c r="K31" s="179"/>
      <c r="L31" s="179"/>
    </row>
    <row r="32" spans="1:13" s="177" customFormat="1" ht="15.6" customHeight="1">
      <c r="A32" s="697" t="s">
        <v>344</v>
      </c>
      <c r="B32" s="698"/>
      <c r="C32" s="698"/>
      <c r="D32" s="698"/>
      <c r="E32" s="698"/>
      <c r="F32" s="698"/>
      <c r="G32" s="698"/>
    </row>
    <row r="33" spans="1:13" s="48" customFormat="1" ht="20.25" customHeight="1">
      <c r="A33" s="621" t="s">
        <v>67</v>
      </c>
      <c r="B33" s="621"/>
      <c r="C33" s="621"/>
      <c r="D33" s="621" t="s">
        <v>11</v>
      </c>
      <c r="E33" s="621" t="s">
        <v>68</v>
      </c>
      <c r="F33" s="621"/>
      <c r="G33" s="621"/>
    </row>
    <row r="34" spans="1:13" s="48" customFormat="1" ht="19.5" customHeight="1">
      <c r="A34" s="621"/>
      <c r="B34" s="621"/>
      <c r="C34" s="621"/>
      <c r="D34" s="621"/>
      <c r="E34" s="77" t="s">
        <v>17</v>
      </c>
      <c r="F34" s="555" t="s">
        <v>18</v>
      </c>
      <c r="G34" s="555" t="s">
        <v>38</v>
      </c>
    </row>
    <row r="35" spans="1:13" s="48" customFormat="1" ht="15.75">
      <c r="A35" s="572" t="s">
        <v>100</v>
      </c>
      <c r="B35" s="573"/>
      <c r="C35" s="574"/>
      <c r="D35" s="52" t="s">
        <v>101</v>
      </c>
      <c r="E35" s="304">
        <v>71</v>
      </c>
      <c r="F35" s="304"/>
      <c r="G35" s="304"/>
    </row>
    <row r="36" spans="1:13" ht="15.75">
      <c r="A36" s="637" t="s">
        <v>182</v>
      </c>
      <c r="B36" s="637"/>
      <c r="C36" s="637"/>
      <c r="D36" s="637"/>
      <c r="E36" s="637"/>
      <c r="F36" s="637"/>
      <c r="G36" s="637"/>
      <c r="H36" s="170"/>
    </row>
    <row r="37" spans="1:13" ht="7.5" customHeight="1">
      <c r="A37" s="656"/>
      <c r="B37" s="656"/>
      <c r="C37" s="656"/>
      <c r="D37" s="656"/>
      <c r="E37" s="656"/>
      <c r="F37" s="656"/>
      <c r="G37" s="656"/>
      <c r="H37" s="657" t="s">
        <v>8</v>
      </c>
      <c r="I37" s="657"/>
    </row>
    <row r="38" spans="1:13" ht="18.75" customHeight="1">
      <c r="A38" s="643" t="s">
        <v>9</v>
      </c>
      <c r="B38" s="643"/>
      <c r="C38" s="643"/>
      <c r="D38" s="643"/>
      <c r="E38" s="643"/>
      <c r="F38" s="643"/>
      <c r="G38" s="643"/>
      <c r="H38" s="172"/>
      <c r="I38" s="166"/>
    </row>
    <row r="39" spans="1:13" ht="30.95" customHeight="1">
      <c r="A39" s="644" t="s">
        <v>10</v>
      </c>
      <c r="B39" s="644" t="s">
        <v>11</v>
      </c>
      <c r="C39" s="180" t="s">
        <v>12</v>
      </c>
      <c r="D39" s="180" t="s">
        <v>13</v>
      </c>
      <c r="E39" s="647" t="s">
        <v>14</v>
      </c>
      <c r="F39" s="648"/>
      <c r="G39" s="649"/>
      <c r="H39" s="172"/>
      <c r="I39" s="166"/>
    </row>
    <row r="40" spans="1:13" ht="17.25" customHeight="1">
      <c r="A40" s="645"/>
      <c r="B40" s="646"/>
      <c r="C40" s="181" t="s">
        <v>15</v>
      </c>
      <c r="D40" s="181" t="s">
        <v>16</v>
      </c>
      <c r="E40" s="181" t="s">
        <v>17</v>
      </c>
      <c r="F40" s="181" t="s">
        <v>18</v>
      </c>
      <c r="G40" s="181" t="s">
        <v>38</v>
      </c>
      <c r="H40" s="172"/>
      <c r="I40" s="166"/>
    </row>
    <row r="41" spans="1:13" ht="33" customHeight="1">
      <c r="A41" s="182" t="s">
        <v>19</v>
      </c>
      <c r="B41" s="180" t="s">
        <v>20</v>
      </c>
      <c r="C41" s="183">
        <f>C57</f>
        <v>93636.800000000003</v>
      </c>
      <c r="D41" s="183">
        <f t="shared" ref="D41:G41" si="0">D57</f>
        <v>208331</v>
      </c>
      <c r="E41" s="183">
        <f t="shared" si="0"/>
        <v>239355</v>
      </c>
      <c r="F41" s="183">
        <f t="shared" si="0"/>
        <v>0</v>
      </c>
      <c r="G41" s="183">
        <f t="shared" si="0"/>
        <v>0</v>
      </c>
      <c r="H41" s="172"/>
      <c r="I41" s="166"/>
    </row>
    <row r="42" spans="1:13" ht="18" customHeight="1">
      <c r="A42" s="182" t="s">
        <v>21</v>
      </c>
      <c r="B42" s="180" t="s">
        <v>20</v>
      </c>
      <c r="C42" s="183"/>
      <c r="D42" s="183"/>
      <c r="E42" s="183"/>
      <c r="F42" s="183"/>
      <c r="G42" s="183"/>
      <c r="H42" s="172"/>
      <c r="I42" s="166"/>
    </row>
    <row r="43" spans="1:13" ht="20.25" customHeight="1">
      <c r="A43" s="184" t="s">
        <v>22</v>
      </c>
      <c r="B43" s="185" t="s">
        <v>20</v>
      </c>
      <c r="C43" s="186">
        <f>C41+C42</f>
        <v>93636.800000000003</v>
      </c>
      <c r="D43" s="186">
        <f>D41+D42</f>
        <v>208331</v>
      </c>
      <c r="E43" s="186">
        <f>E41+E42</f>
        <v>239355</v>
      </c>
      <c r="F43" s="186">
        <f>F41+F42</f>
        <v>0</v>
      </c>
      <c r="G43" s="186">
        <f>G41+G42</f>
        <v>0</v>
      </c>
      <c r="H43" s="187"/>
      <c r="I43" s="173"/>
      <c r="J43" s="173"/>
      <c r="K43" s="173"/>
      <c r="L43" s="173"/>
    </row>
    <row r="44" spans="1:13" s="169" customFormat="1" ht="19.5" customHeight="1">
      <c r="A44" s="650" t="s">
        <v>23</v>
      </c>
      <c r="B44" s="650"/>
      <c r="C44" s="650"/>
      <c r="D44" s="650"/>
      <c r="E44" s="650"/>
      <c r="F44" s="650"/>
      <c r="G44" s="650"/>
      <c r="H44" s="650"/>
      <c r="I44" s="168"/>
      <c r="J44" s="171"/>
      <c r="K44" s="171"/>
      <c r="L44" s="171"/>
      <c r="M44" s="171"/>
    </row>
    <row r="45" spans="1:13" s="177" customFormat="1" ht="17.25" customHeight="1">
      <c r="A45" s="167" t="s">
        <v>24</v>
      </c>
    </row>
    <row r="46" spans="1:13" s="177" customFormat="1" ht="15.6" customHeight="1">
      <c r="A46" s="642" t="s">
        <v>137</v>
      </c>
      <c r="B46" s="642"/>
      <c r="C46" s="642"/>
      <c r="D46" s="642"/>
      <c r="E46" s="642"/>
      <c r="F46" s="642"/>
      <c r="G46" s="642"/>
    </row>
    <row r="47" spans="1:13" s="177" customFormat="1" ht="17.25" customHeight="1">
      <c r="A47" s="167" t="s">
        <v>139</v>
      </c>
      <c r="B47" s="188"/>
      <c r="C47" s="188"/>
      <c r="D47" s="188"/>
      <c r="E47" s="188"/>
      <c r="F47" s="188"/>
      <c r="G47" s="188"/>
    </row>
    <row r="48" spans="1:13" ht="24.75" customHeight="1">
      <c r="A48" s="640" t="s">
        <v>183</v>
      </c>
      <c r="B48" s="640"/>
      <c r="C48" s="640"/>
      <c r="D48" s="640"/>
      <c r="E48" s="640"/>
      <c r="F48" s="640"/>
      <c r="G48" s="640"/>
      <c r="H48" s="170"/>
    </row>
    <row r="49" spans="1:13" s="300" customFormat="1" ht="15.75">
      <c r="A49" s="696" t="s">
        <v>25</v>
      </c>
      <c r="B49" s="624" t="s">
        <v>11</v>
      </c>
      <c r="C49" s="624" t="s">
        <v>305</v>
      </c>
      <c r="D49" s="624" t="s">
        <v>306</v>
      </c>
      <c r="E49" s="624" t="s">
        <v>68</v>
      </c>
      <c r="F49" s="624"/>
      <c r="G49" s="624"/>
      <c r="H49" s="305"/>
    </row>
    <row r="50" spans="1:13" s="300" customFormat="1" ht="17.25" customHeight="1">
      <c r="A50" s="696"/>
      <c r="B50" s="696"/>
      <c r="C50" s="624"/>
      <c r="D50" s="624"/>
      <c r="E50" s="277" t="s">
        <v>17</v>
      </c>
      <c r="F50" s="277" t="s">
        <v>18</v>
      </c>
      <c r="G50" s="277" t="s">
        <v>38</v>
      </c>
      <c r="H50" s="305"/>
    </row>
    <row r="51" spans="1:13" s="300" customFormat="1" ht="30">
      <c r="A51" s="306" t="s">
        <v>319</v>
      </c>
      <c r="B51" s="277" t="s">
        <v>95</v>
      </c>
      <c r="C51" s="277">
        <v>112</v>
      </c>
      <c r="D51" s="277">
        <v>130</v>
      </c>
      <c r="E51" s="277">
        <v>137</v>
      </c>
      <c r="F51" s="277"/>
      <c r="G51" s="277"/>
      <c r="H51" s="305"/>
    </row>
    <row r="52" spans="1:13" s="300" customFormat="1" ht="30">
      <c r="A52" s="306" t="s">
        <v>408</v>
      </c>
      <c r="B52" s="301" t="s">
        <v>95</v>
      </c>
      <c r="C52" s="301">
        <v>14</v>
      </c>
      <c r="D52" s="301">
        <v>10</v>
      </c>
      <c r="E52" s="301">
        <v>14</v>
      </c>
      <c r="F52" s="301"/>
      <c r="G52" s="301"/>
      <c r="H52" s="305"/>
    </row>
    <row r="53" spans="1:13" s="300" customFormat="1" ht="9" customHeight="1">
      <c r="A53" s="694"/>
      <c r="B53" s="694"/>
      <c r="C53" s="694"/>
      <c r="D53" s="694"/>
      <c r="E53" s="694"/>
      <c r="F53" s="694"/>
      <c r="G53" s="694"/>
      <c r="H53" s="695"/>
      <c r="I53" s="299"/>
      <c r="J53" s="302"/>
      <c r="K53" s="302"/>
      <c r="L53" s="302"/>
      <c r="M53" s="302"/>
    </row>
    <row r="54" spans="1:13" s="300" customFormat="1" ht="15.75">
      <c r="A54" s="624" t="s">
        <v>26</v>
      </c>
      <c r="B54" s="624" t="s">
        <v>11</v>
      </c>
      <c r="C54" s="624" t="s">
        <v>305</v>
      </c>
      <c r="D54" s="624" t="s">
        <v>306</v>
      </c>
      <c r="E54" s="624" t="s">
        <v>68</v>
      </c>
      <c r="F54" s="624"/>
      <c r="G54" s="624"/>
      <c r="H54" s="305"/>
    </row>
    <row r="55" spans="1:13" s="300" customFormat="1" ht="15.75">
      <c r="A55" s="624"/>
      <c r="B55" s="624"/>
      <c r="C55" s="624"/>
      <c r="D55" s="624"/>
      <c r="E55" s="277" t="s">
        <v>17</v>
      </c>
      <c r="F55" s="277" t="s">
        <v>18</v>
      </c>
      <c r="G55" s="277" t="s">
        <v>38</v>
      </c>
      <c r="H55" s="305"/>
    </row>
    <row r="56" spans="1:13" s="300" customFormat="1" ht="30">
      <c r="A56" s="307" t="s">
        <v>19</v>
      </c>
      <c r="B56" s="277" t="s">
        <v>20</v>
      </c>
      <c r="C56" s="278">
        <v>93636.800000000003</v>
      </c>
      <c r="D56" s="278">
        <v>208331</v>
      </c>
      <c r="E56" s="278">
        <v>239355</v>
      </c>
      <c r="F56" s="278"/>
      <c r="G56" s="278"/>
      <c r="H56" s="305"/>
    </row>
    <row r="57" spans="1:13" s="300" customFormat="1" ht="30.75" customHeight="1">
      <c r="A57" s="286" t="s">
        <v>27</v>
      </c>
      <c r="B57" s="287" t="s">
        <v>20</v>
      </c>
      <c r="C57" s="288">
        <f>C56</f>
        <v>93636.800000000003</v>
      </c>
      <c r="D57" s="288">
        <f>D56</f>
        <v>208331</v>
      </c>
      <c r="E57" s="288">
        <f>E56</f>
        <v>239355</v>
      </c>
      <c r="F57" s="288">
        <f>F56</f>
        <v>0</v>
      </c>
      <c r="G57" s="288">
        <f>G56</f>
        <v>0</v>
      </c>
      <c r="H57" s="305"/>
      <c r="J57" s="303"/>
      <c r="K57" s="303"/>
      <c r="L57" s="303"/>
    </row>
    <row r="59" spans="1:13">
      <c r="E59" s="203"/>
    </row>
  </sheetData>
  <mergeCells count="49">
    <mergeCell ref="A18:G18"/>
    <mergeCell ref="A19:G19"/>
    <mergeCell ref="D15:G15"/>
    <mergeCell ref="F1:G1"/>
    <mergeCell ref="D2:G2"/>
    <mergeCell ref="D3:G3"/>
    <mergeCell ref="D4:G4"/>
    <mergeCell ref="D7:G7"/>
    <mergeCell ref="D8:G8"/>
    <mergeCell ref="D9:G9"/>
    <mergeCell ref="D12:G12"/>
    <mergeCell ref="D13:G13"/>
    <mergeCell ref="D14:G14"/>
    <mergeCell ref="D6:G6"/>
    <mergeCell ref="D11:G11"/>
    <mergeCell ref="A32:G32"/>
    <mergeCell ref="A20:G20"/>
    <mergeCell ref="A21:G21"/>
    <mergeCell ref="A23:G23"/>
    <mergeCell ref="A24:G24"/>
    <mergeCell ref="A25:G25"/>
    <mergeCell ref="A27:G27"/>
    <mergeCell ref="A28:G28"/>
    <mergeCell ref="A31:G31"/>
    <mergeCell ref="A33:C34"/>
    <mergeCell ref="D33:D34"/>
    <mergeCell ref="E33:G33"/>
    <mergeCell ref="A35:C35"/>
    <mergeCell ref="A36:G36"/>
    <mergeCell ref="A44:H44"/>
    <mergeCell ref="A37:G37"/>
    <mergeCell ref="A46:G46"/>
    <mergeCell ref="A48:G48"/>
    <mergeCell ref="A49:A50"/>
    <mergeCell ref="B49:B50"/>
    <mergeCell ref="E49:G49"/>
    <mergeCell ref="C49:C50"/>
    <mergeCell ref="H37:I37"/>
    <mergeCell ref="A38:G38"/>
    <mergeCell ref="A39:A40"/>
    <mergeCell ref="B39:B40"/>
    <mergeCell ref="E39:G39"/>
    <mergeCell ref="D49:D50"/>
    <mergeCell ref="A53:H53"/>
    <mergeCell ref="C54:C55"/>
    <mergeCell ref="D54:D55"/>
    <mergeCell ref="A54:A55"/>
    <mergeCell ref="B54:B55"/>
    <mergeCell ref="E54:G54"/>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80"/>
  <sheetViews>
    <sheetView view="pageBreakPreview" topLeftCell="A54" zoomScaleNormal="70" zoomScaleSheetLayoutView="100" workbookViewId="0">
      <selection activeCell="E57" sqref="E57"/>
    </sheetView>
  </sheetViews>
  <sheetFormatPr defaultRowHeight="15"/>
  <cols>
    <col min="1" max="1" width="44.42578125" style="202" customWidth="1"/>
    <col min="2" max="2" width="19.42578125" style="202" customWidth="1"/>
    <col min="3" max="7" width="14.425781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8" s="2" customFormat="1">
      <c r="A1" s="1"/>
      <c r="B1" s="1"/>
      <c r="F1" s="576" t="s">
        <v>30</v>
      </c>
      <c r="G1" s="576"/>
      <c r="H1" s="3"/>
    </row>
    <row r="2" spans="1:8" s="2" customFormat="1">
      <c r="A2" s="1"/>
      <c r="B2" s="1"/>
      <c r="D2" s="576" t="s">
        <v>0</v>
      </c>
      <c r="E2" s="576"/>
      <c r="F2" s="576"/>
      <c r="G2" s="576"/>
      <c r="H2" s="3"/>
    </row>
    <row r="3" spans="1:8" s="2" customFormat="1">
      <c r="A3" s="1"/>
      <c r="B3" s="1"/>
      <c r="D3" s="576" t="s">
        <v>218</v>
      </c>
      <c r="E3" s="576"/>
      <c r="F3" s="576"/>
      <c r="G3" s="576"/>
      <c r="H3" s="3"/>
    </row>
    <row r="4" spans="1:8" s="2" customFormat="1" ht="16.7" customHeight="1">
      <c r="A4" s="1"/>
      <c r="B4" s="1"/>
      <c r="D4" s="576" t="s">
        <v>1</v>
      </c>
      <c r="E4" s="576"/>
      <c r="F4" s="576"/>
      <c r="G4" s="576"/>
      <c r="H4" s="3"/>
    </row>
    <row r="5" spans="1:8" s="2" customFormat="1">
      <c r="A5" s="1"/>
      <c r="B5" s="1"/>
      <c r="D5" s="213"/>
      <c r="E5" s="213"/>
      <c r="F5" s="213"/>
      <c r="G5" s="213"/>
      <c r="H5" s="3"/>
    </row>
    <row r="6" spans="1:8" s="5" customFormat="1" ht="19.5" customHeight="1">
      <c r="D6" s="581" t="s">
        <v>2</v>
      </c>
      <c r="E6" s="581"/>
      <c r="F6" s="581"/>
      <c r="G6" s="581"/>
    </row>
    <row r="7" spans="1:8" s="5" customFormat="1" ht="15.75">
      <c r="D7" s="580" t="s">
        <v>3</v>
      </c>
      <c r="E7" s="580"/>
      <c r="F7" s="580"/>
      <c r="G7" s="580"/>
    </row>
    <row r="8" spans="1:8" s="5" customFormat="1" ht="15.75">
      <c r="D8" s="580" t="s">
        <v>219</v>
      </c>
      <c r="E8" s="580"/>
      <c r="F8" s="580"/>
      <c r="G8" s="580"/>
    </row>
    <row r="9" spans="1:8" s="5" customFormat="1" ht="15.75">
      <c r="D9" s="581" t="s">
        <v>4</v>
      </c>
      <c r="E9" s="581"/>
      <c r="F9" s="581"/>
      <c r="G9" s="581"/>
    </row>
    <row r="10" spans="1:8" s="5" customFormat="1" ht="21.75" customHeight="1"/>
    <row r="11" spans="1:8" s="5" customFormat="1" ht="19.5" customHeight="1">
      <c r="D11" s="581" t="s">
        <v>31</v>
      </c>
      <c r="E11" s="581"/>
      <c r="F11" s="581"/>
      <c r="G11" s="581"/>
    </row>
    <row r="12" spans="1:8" s="6" customFormat="1" ht="15.75">
      <c r="D12" s="580" t="s">
        <v>32</v>
      </c>
      <c r="E12" s="580"/>
      <c r="F12" s="580"/>
      <c r="G12" s="580"/>
    </row>
    <row r="13" spans="1:8" s="44" customFormat="1" ht="15.75">
      <c r="D13" s="579" t="s">
        <v>33</v>
      </c>
      <c r="E13" s="579"/>
      <c r="F13" s="579"/>
      <c r="G13" s="579"/>
    </row>
    <row r="14" spans="1:8" s="44" customFormat="1" ht="15.75">
      <c r="D14" s="597" t="s">
        <v>206</v>
      </c>
      <c r="E14" s="597"/>
      <c r="F14" s="597"/>
      <c r="G14" s="597"/>
    </row>
    <row r="15" spans="1:8" s="44" customFormat="1" ht="15.75">
      <c r="D15" s="579" t="s">
        <v>34</v>
      </c>
      <c r="E15" s="579"/>
      <c r="F15" s="579"/>
      <c r="G15" s="579"/>
    </row>
    <row r="16" spans="1:8" s="44" customFormat="1" ht="15.75">
      <c r="F16" s="46" t="s">
        <v>35</v>
      </c>
    </row>
    <row r="17" spans="1:13" s="44" customFormat="1" ht="9" customHeight="1"/>
    <row r="18" spans="1:13" s="9" customFormat="1" ht="15.75">
      <c r="A18" s="578" t="s">
        <v>5</v>
      </c>
      <c r="B18" s="578"/>
      <c r="C18" s="578"/>
      <c r="D18" s="578"/>
      <c r="E18" s="578"/>
      <c r="F18" s="578"/>
      <c r="G18" s="578"/>
      <c r="H18" s="8"/>
    </row>
    <row r="19" spans="1:13" s="9" customFormat="1" ht="15.75">
      <c r="A19" s="585" t="s">
        <v>207</v>
      </c>
      <c r="B19" s="585"/>
      <c r="C19" s="585"/>
      <c r="D19" s="585"/>
      <c r="E19" s="585"/>
      <c r="F19" s="585"/>
      <c r="G19" s="585"/>
      <c r="H19" s="8"/>
    </row>
    <row r="20" spans="1:13" s="9" customFormat="1" ht="15.75">
      <c r="A20" s="603" t="s">
        <v>6</v>
      </c>
      <c r="B20" s="603"/>
      <c r="C20" s="603"/>
      <c r="D20" s="603"/>
      <c r="E20" s="603"/>
      <c r="F20" s="603"/>
      <c r="G20" s="603"/>
      <c r="H20" s="8"/>
    </row>
    <row r="21" spans="1:13" s="9" customFormat="1" ht="15" customHeight="1">
      <c r="A21" s="578" t="s">
        <v>36</v>
      </c>
      <c r="B21" s="578"/>
      <c r="C21" s="578"/>
      <c r="D21" s="578"/>
      <c r="E21" s="578"/>
      <c r="F21" s="578"/>
      <c r="G21" s="578"/>
      <c r="H21" s="8"/>
    </row>
    <row r="22" spans="1:13" ht="18" customHeight="1">
      <c r="A22" s="170"/>
      <c r="B22" s="170"/>
      <c r="C22" s="171"/>
      <c r="D22" s="171"/>
      <c r="E22" s="171"/>
      <c r="F22" s="171"/>
      <c r="G22" s="171"/>
      <c r="H22" s="171"/>
      <c r="J22" s="173"/>
      <c r="K22" s="173"/>
      <c r="L22" s="173"/>
      <c r="M22" s="173"/>
    </row>
    <row r="23" spans="1:13" ht="53.25" customHeight="1">
      <c r="A23" s="650" t="s">
        <v>102</v>
      </c>
      <c r="B23" s="650"/>
      <c r="C23" s="650"/>
      <c r="D23" s="650"/>
      <c r="E23" s="650"/>
      <c r="F23" s="650"/>
      <c r="G23" s="650"/>
      <c r="H23" s="170"/>
      <c r="J23" s="173"/>
      <c r="K23" s="173"/>
      <c r="L23" s="173"/>
      <c r="M23" s="173"/>
    </row>
    <row r="24" spans="1:13" s="9" customFormat="1" ht="21.75" customHeight="1">
      <c r="A24" s="582" t="s">
        <v>205</v>
      </c>
      <c r="B24" s="582"/>
      <c r="C24" s="582"/>
      <c r="D24" s="582"/>
      <c r="E24" s="582"/>
      <c r="F24" s="582"/>
      <c r="G24" s="582"/>
    </row>
    <row r="25" spans="1:13" s="169" customFormat="1" ht="82.35" customHeight="1">
      <c r="A25" s="637" t="s">
        <v>143</v>
      </c>
      <c r="B25" s="637"/>
      <c r="C25" s="637"/>
      <c r="D25" s="637"/>
      <c r="E25" s="637"/>
      <c r="F25" s="637"/>
      <c r="G25" s="637"/>
      <c r="H25" s="174"/>
      <c r="I25" s="175"/>
      <c r="J25" s="176"/>
      <c r="K25" s="176"/>
      <c r="L25" s="176"/>
    </row>
    <row r="26" spans="1:13" s="177" customFormat="1" ht="17.25" customHeight="1">
      <c r="A26" s="167" t="s">
        <v>7</v>
      </c>
    </row>
    <row r="27" spans="1:13" s="177" customFormat="1" ht="15.75" customHeight="1">
      <c r="A27" s="652" t="s">
        <v>295</v>
      </c>
      <c r="B27" s="652"/>
      <c r="C27" s="652"/>
      <c r="D27" s="652"/>
      <c r="E27" s="652"/>
      <c r="F27" s="652"/>
      <c r="G27" s="652"/>
    </row>
    <row r="28" spans="1:13" s="177" customFormat="1" ht="18" customHeight="1">
      <c r="A28" s="642" t="s">
        <v>137</v>
      </c>
      <c r="B28" s="642"/>
      <c r="C28" s="642"/>
      <c r="D28" s="642"/>
      <c r="E28" s="642"/>
      <c r="F28" s="642"/>
      <c r="G28" s="642"/>
    </row>
    <row r="29" spans="1:13" s="177" customFormat="1" ht="16.7" customHeight="1">
      <c r="A29" s="167" t="s">
        <v>138</v>
      </c>
    </row>
    <row r="30" spans="1:13" s="177" customFormat="1" ht="15.75">
      <c r="A30" s="167" t="s">
        <v>139</v>
      </c>
    </row>
    <row r="31" spans="1:13" ht="20.25" customHeight="1">
      <c r="A31" s="699" t="s">
        <v>150</v>
      </c>
      <c r="B31" s="699"/>
      <c r="C31" s="699"/>
      <c r="D31" s="699"/>
      <c r="E31" s="699"/>
      <c r="F31" s="699"/>
      <c r="G31" s="699"/>
      <c r="H31" s="170"/>
      <c r="I31" s="178"/>
      <c r="J31" s="179"/>
      <c r="K31" s="179"/>
      <c r="L31" s="179"/>
    </row>
    <row r="32" spans="1:13" s="177" customFormat="1" ht="15.6" customHeight="1">
      <c r="A32" s="66" t="s">
        <v>344</v>
      </c>
      <c r="B32" s="58"/>
      <c r="C32" s="58"/>
      <c r="D32" s="58"/>
      <c r="E32" s="58"/>
      <c r="F32" s="58"/>
      <c r="G32" s="58"/>
    </row>
    <row r="33" spans="1:13" s="48" customFormat="1" ht="20.25" customHeight="1">
      <c r="A33" s="621" t="s">
        <v>67</v>
      </c>
      <c r="B33" s="621"/>
      <c r="C33" s="621"/>
      <c r="D33" s="621" t="s">
        <v>11</v>
      </c>
      <c r="E33" s="621" t="s">
        <v>68</v>
      </c>
      <c r="F33" s="621"/>
      <c r="G33" s="621"/>
    </row>
    <row r="34" spans="1:13" s="48" customFormat="1" ht="19.5" customHeight="1">
      <c r="A34" s="621"/>
      <c r="B34" s="621"/>
      <c r="C34" s="621"/>
      <c r="D34" s="621"/>
      <c r="E34" s="77" t="s">
        <v>17</v>
      </c>
      <c r="F34" s="555" t="s">
        <v>18</v>
      </c>
      <c r="G34" s="555" t="s">
        <v>38</v>
      </c>
    </row>
    <row r="35" spans="1:13" s="48" customFormat="1" ht="27.2" customHeight="1">
      <c r="A35" s="572" t="s">
        <v>100</v>
      </c>
      <c r="B35" s="573"/>
      <c r="C35" s="574"/>
      <c r="D35" s="52" t="s">
        <v>101</v>
      </c>
      <c r="E35" s="304">
        <v>71</v>
      </c>
      <c r="F35" s="304"/>
      <c r="G35" s="304"/>
    </row>
    <row r="36" spans="1:13" ht="47.25" customHeight="1">
      <c r="A36" s="637" t="s">
        <v>184</v>
      </c>
      <c r="B36" s="637"/>
      <c r="C36" s="637"/>
      <c r="D36" s="637"/>
      <c r="E36" s="637"/>
      <c r="F36" s="637"/>
      <c r="G36" s="637"/>
      <c r="H36" s="170"/>
    </row>
    <row r="37" spans="1:13" ht="18.75" customHeight="1">
      <c r="A37" s="643" t="s">
        <v>9</v>
      </c>
      <c r="B37" s="643"/>
      <c r="C37" s="643"/>
      <c r="D37" s="643"/>
      <c r="E37" s="643"/>
      <c r="F37" s="643"/>
      <c r="G37" s="643"/>
      <c r="H37" s="172"/>
      <c r="I37" s="166"/>
    </row>
    <row r="38" spans="1:13" ht="30.95" customHeight="1">
      <c r="A38" s="644" t="s">
        <v>10</v>
      </c>
      <c r="B38" s="644" t="s">
        <v>11</v>
      </c>
      <c r="C38" s="180" t="s">
        <v>12</v>
      </c>
      <c r="D38" s="180" t="s">
        <v>13</v>
      </c>
      <c r="E38" s="647" t="s">
        <v>14</v>
      </c>
      <c r="F38" s="648"/>
      <c r="G38" s="649"/>
      <c r="H38" s="172"/>
      <c r="I38" s="166"/>
    </row>
    <row r="39" spans="1:13" ht="17.25" customHeight="1">
      <c r="A39" s="645"/>
      <c r="B39" s="646"/>
      <c r="C39" s="181" t="s">
        <v>15</v>
      </c>
      <c r="D39" s="181" t="s">
        <v>16</v>
      </c>
      <c r="E39" s="181" t="s">
        <v>17</v>
      </c>
      <c r="F39" s="181" t="s">
        <v>18</v>
      </c>
      <c r="G39" s="181" t="s">
        <v>38</v>
      </c>
      <c r="H39" s="172"/>
      <c r="I39" s="166"/>
    </row>
    <row r="40" spans="1:13" ht="33" customHeight="1">
      <c r="A40" s="182" t="s">
        <v>19</v>
      </c>
      <c r="B40" s="180" t="s">
        <v>20</v>
      </c>
      <c r="C40" s="183">
        <f>C65</f>
        <v>0</v>
      </c>
      <c r="D40" s="183">
        <f t="shared" ref="D40:G40" si="0">D65</f>
        <v>57059</v>
      </c>
      <c r="E40" s="183">
        <f t="shared" si="0"/>
        <v>431121</v>
      </c>
      <c r="F40" s="183">
        <f t="shared" si="0"/>
        <v>0</v>
      </c>
      <c r="G40" s="183">
        <f t="shared" si="0"/>
        <v>0</v>
      </c>
      <c r="H40" s="172"/>
      <c r="I40" s="166"/>
    </row>
    <row r="41" spans="1:13" ht="21.75" customHeight="1">
      <c r="A41" s="182" t="s">
        <v>21</v>
      </c>
      <c r="B41" s="180" t="s">
        <v>20</v>
      </c>
      <c r="C41" s="183">
        <f>C78</f>
        <v>74711.100000000006</v>
      </c>
      <c r="D41" s="183">
        <f t="shared" ref="D41:G41" si="1">D78</f>
        <v>43473</v>
      </c>
      <c r="E41" s="183">
        <f t="shared" si="1"/>
        <v>0</v>
      </c>
      <c r="F41" s="183">
        <f t="shared" si="1"/>
        <v>0</v>
      </c>
      <c r="G41" s="183">
        <f t="shared" si="1"/>
        <v>0</v>
      </c>
      <c r="H41" s="172"/>
      <c r="I41" s="166"/>
    </row>
    <row r="42" spans="1:13" ht="27.75" customHeight="1">
      <c r="A42" s="184" t="s">
        <v>22</v>
      </c>
      <c r="B42" s="185" t="s">
        <v>20</v>
      </c>
      <c r="C42" s="186">
        <f>C40+C41</f>
        <v>74711.100000000006</v>
      </c>
      <c r="D42" s="186">
        <f>D40+D41</f>
        <v>100532</v>
      </c>
      <c r="E42" s="186">
        <f>E40+E41</f>
        <v>431121</v>
      </c>
      <c r="F42" s="186">
        <f>F40+F41</f>
        <v>0</v>
      </c>
      <c r="G42" s="186">
        <f>G40+G41</f>
        <v>0</v>
      </c>
      <c r="H42" s="187"/>
      <c r="I42" s="173"/>
      <c r="J42" s="173"/>
      <c r="K42" s="173"/>
      <c r="L42" s="173"/>
    </row>
    <row r="43" spans="1:13" s="169" customFormat="1" ht="19.5" customHeight="1">
      <c r="A43" s="650" t="s">
        <v>23</v>
      </c>
      <c r="B43" s="650"/>
      <c r="C43" s="650"/>
      <c r="D43" s="650"/>
      <c r="E43" s="650"/>
      <c r="F43" s="650"/>
      <c r="G43" s="650"/>
      <c r="H43" s="650"/>
      <c r="I43" s="168"/>
      <c r="J43" s="171"/>
      <c r="K43" s="171"/>
      <c r="L43" s="171"/>
      <c r="M43" s="171"/>
    </row>
    <row r="44" spans="1:13" s="177" customFormat="1" ht="17.25" customHeight="1">
      <c r="A44" s="167" t="s">
        <v>24</v>
      </c>
    </row>
    <row r="45" spans="1:13" s="177" customFormat="1" ht="15.6" customHeight="1">
      <c r="A45" s="642" t="s">
        <v>137</v>
      </c>
      <c r="B45" s="642"/>
      <c r="C45" s="642"/>
      <c r="D45" s="642"/>
      <c r="E45" s="642"/>
      <c r="F45" s="642"/>
      <c r="G45" s="642"/>
    </row>
    <row r="46" spans="1:13" s="177" customFormat="1" ht="17.25" customHeight="1">
      <c r="A46" s="167" t="s">
        <v>139</v>
      </c>
      <c r="B46" s="188"/>
      <c r="C46" s="188"/>
      <c r="D46" s="188"/>
      <c r="E46" s="188"/>
      <c r="F46" s="188"/>
      <c r="G46" s="188"/>
    </row>
    <row r="47" spans="1:13" ht="52.9" customHeight="1">
      <c r="A47" s="640" t="s">
        <v>185</v>
      </c>
      <c r="B47" s="640"/>
      <c r="C47" s="640"/>
      <c r="D47" s="640"/>
      <c r="E47" s="640"/>
      <c r="F47" s="640"/>
      <c r="G47" s="640"/>
      <c r="H47" s="170"/>
    </row>
    <row r="48" spans="1:13" ht="25.5">
      <c r="A48" s="641" t="s">
        <v>25</v>
      </c>
      <c r="B48" s="635" t="s">
        <v>11</v>
      </c>
      <c r="C48" s="189" t="s">
        <v>12</v>
      </c>
      <c r="D48" s="189" t="s">
        <v>13</v>
      </c>
      <c r="E48" s="635" t="s">
        <v>14</v>
      </c>
      <c r="F48" s="635"/>
      <c r="G48" s="635"/>
      <c r="H48" s="190"/>
      <c r="I48" s="166"/>
    </row>
    <row r="49" spans="1:12" ht="14.25" customHeight="1">
      <c r="A49" s="641"/>
      <c r="B49" s="635"/>
      <c r="C49" s="180" t="s">
        <v>15</v>
      </c>
      <c r="D49" s="180" t="s">
        <v>16</v>
      </c>
      <c r="E49" s="180" t="s">
        <v>17</v>
      </c>
      <c r="F49" s="180" t="s">
        <v>18</v>
      </c>
      <c r="G49" s="180" t="s">
        <v>38</v>
      </c>
      <c r="H49" s="190"/>
      <c r="I49" s="166"/>
    </row>
    <row r="50" spans="1:12" s="58" customFormat="1" ht="96.75" customHeight="1">
      <c r="A50" s="60" t="s">
        <v>111</v>
      </c>
      <c r="B50" s="52" t="s">
        <v>95</v>
      </c>
      <c r="C50" s="308">
        <v>166</v>
      </c>
      <c r="D50" s="308">
        <v>138</v>
      </c>
      <c r="E50" s="308">
        <f>E51+E52+E53+E54+E55+E56+E57+E58</f>
        <v>243</v>
      </c>
      <c r="F50" s="308"/>
      <c r="G50" s="308"/>
      <c r="H50" s="57"/>
      <c r="I50" s="59"/>
      <c r="J50" s="59"/>
      <c r="K50" s="59"/>
      <c r="L50" s="59"/>
    </row>
    <row r="51" spans="1:12" s="58" customFormat="1" ht="66.95" customHeight="1">
      <c r="A51" s="55" t="s">
        <v>103</v>
      </c>
      <c r="B51" s="56" t="s">
        <v>95</v>
      </c>
      <c r="C51" s="308">
        <v>28</v>
      </c>
      <c r="D51" s="308">
        <v>24</v>
      </c>
      <c r="E51" s="308">
        <v>25</v>
      </c>
      <c r="F51" s="308"/>
      <c r="G51" s="308"/>
      <c r="H51" s="57"/>
    </row>
    <row r="52" spans="1:12" s="58" customFormat="1" ht="38.1" customHeight="1">
      <c r="A52" s="55" t="s">
        <v>104</v>
      </c>
      <c r="B52" s="56" t="s">
        <v>95</v>
      </c>
      <c r="C52" s="308">
        <v>42</v>
      </c>
      <c r="D52" s="308">
        <v>39</v>
      </c>
      <c r="E52" s="308">
        <v>40</v>
      </c>
      <c r="F52" s="308"/>
      <c r="G52" s="308"/>
      <c r="H52" s="57"/>
    </row>
    <row r="53" spans="1:12" s="58" customFormat="1" ht="63">
      <c r="A53" s="55" t="s">
        <v>105</v>
      </c>
      <c r="B53" s="56" t="s">
        <v>95</v>
      </c>
      <c r="C53" s="308">
        <v>96</v>
      </c>
      <c r="D53" s="308">
        <v>74</v>
      </c>
      <c r="E53" s="308">
        <v>101</v>
      </c>
      <c r="F53" s="308"/>
      <c r="G53" s="308"/>
      <c r="H53" s="57"/>
    </row>
    <row r="54" spans="1:12" s="58" customFormat="1" ht="34.700000000000003" customHeight="1">
      <c r="A54" s="55" t="s">
        <v>106</v>
      </c>
      <c r="B54" s="56" t="s">
        <v>95</v>
      </c>
      <c r="C54" s="308"/>
      <c r="D54" s="308"/>
      <c r="E54" s="308"/>
      <c r="F54" s="308"/>
      <c r="G54" s="308"/>
      <c r="H54" s="57"/>
    </row>
    <row r="55" spans="1:12" s="58" customFormat="1" ht="34.700000000000003" customHeight="1">
      <c r="A55" s="55" t="s">
        <v>107</v>
      </c>
      <c r="B55" s="56" t="s">
        <v>95</v>
      </c>
      <c r="C55" s="308">
        <v>0</v>
      </c>
      <c r="D55" s="308">
        <v>1</v>
      </c>
      <c r="E55" s="308">
        <v>1</v>
      </c>
      <c r="F55" s="308"/>
      <c r="G55" s="308"/>
      <c r="H55" s="57"/>
    </row>
    <row r="56" spans="1:12" s="58" customFormat="1" ht="34.700000000000003" customHeight="1">
      <c r="A56" s="78" t="s">
        <v>108</v>
      </c>
      <c r="B56" s="56" t="s">
        <v>95</v>
      </c>
      <c r="C56" s="308"/>
      <c r="D56" s="308"/>
      <c r="E56" s="308"/>
      <c r="F56" s="308"/>
      <c r="G56" s="308"/>
      <c r="H56" s="57"/>
      <c r="I56" s="59"/>
      <c r="J56" s="59"/>
      <c r="K56" s="59"/>
      <c r="L56" s="59"/>
    </row>
    <row r="57" spans="1:12" s="53" customFormat="1" ht="39.75" customHeight="1">
      <c r="A57" s="78" t="s">
        <v>109</v>
      </c>
      <c r="B57" s="51" t="s">
        <v>95</v>
      </c>
      <c r="C57" s="308"/>
      <c r="D57" s="308"/>
      <c r="E57" s="308">
        <v>54</v>
      </c>
      <c r="F57" s="308"/>
      <c r="G57" s="308"/>
      <c r="H57" s="54"/>
    </row>
    <row r="58" spans="1:12" s="53" customFormat="1" ht="46.7" customHeight="1">
      <c r="A58" s="78" t="s">
        <v>110</v>
      </c>
      <c r="B58" s="51" t="s">
        <v>95</v>
      </c>
      <c r="C58" s="308"/>
      <c r="D58" s="308"/>
      <c r="E58" s="308">
        <v>22</v>
      </c>
      <c r="F58" s="308"/>
      <c r="G58" s="308"/>
      <c r="H58" s="54"/>
    </row>
    <row r="59" spans="1:12" ht="12" customHeight="1">
      <c r="A59" s="194"/>
      <c r="B59" s="195"/>
      <c r="C59" s="196"/>
      <c r="D59" s="196"/>
      <c r="E59" s="196"/>
      <c r="F59" s="196"/>
      <c r="G59" s="196"/>
      <c r="H59" s="190"/>
      <c r="I59" s="166"/>
    </row>
    <row r="60" spans="1:12" s="310" customFormat="1" ht="15.75">
      <c r="A60" s="702" t="s">
        <v>26</v>
      </c>
      <c r="B60" s="702" t="s">
        <v>11</v>
      </c>
      <c r="C60" s="624" t="s">
        <v>305</v>
      </c>
      <c r="D60" s="624" t="s">
        <v>306</v>
      </c>
      <c r="E60" s="624" t="s">
        <v>68</v>
      </c>
      <c r="F60" s="624"/>
      <c r="G60" s="624"/>
      <c r="H60" s="309"/>
    </row>
    <row r="61" spans="1:12" s="310" customFormat="1" ht="15.75">
      <c r="A61" s="702"/>
      <c r="B61" s="702"/>
      <c r="C61" s="624"/>
      <c r="D61" s="624"/>
      <c r="E61" s="542" t="s">
        <v>17</v>
      </c>
      <c r="F61" s="542" t="s">
        <v>18</v>
      </c>
      <c r="G61" s="542" t="s">
        <v>38</v>
      </c>
      <c r="H61" s="309"/>
    </row>
    <row r="62" spans="1:12" s="310" customFormat="1" ht="35.25" customHeight="1">
      <c r="A62" s="544" t="s">
        <v>19</v>
      </c>
      <c r="B62" s="545" t="s">
        <v>20</v>
      </c>
      <c r="C62" s="546">
        <f>C64</f>
        <v>0</v>
      </c>
      <c r="D62" s="546">
        <f>D63</f>
        <v>57059</v>
      </c>
      <c r="E62" s="546">
        <f>E64</f>
        <v>431121</v>
      </c>
      <c r="F62" s="546"/>
      <c r="G62" s="546"/>
      <c r="H62" s="309"/>
    </row>
    <row r="63" spans="1:12" s="253" customFormat="1" ht="22.5" customHeight="1">
      <c r="A63" s="270" t="s">
        <v>300</v>
      </c>
      <c r="B63" s="543" t="s">
        <v>20</v>
      </c>
      <c r="C63" s="271"/>
      <c r="D63" s="546">
        <v>57059</v>
      </c>
      <c r="E63" s="547"/>
      <c r="F63" s="547"/>
      <c r="G63" s="548"/>
      <c r="H63" s="252"/>
      <c r="I63" s="328"/>
      <c r="J63" s="328"/>
      <c r="K63" s="328"/>
      <c r="L63" s="328"/>
    </row>
    <row r="64" spans="1:12" s="310" customFormat="1" ht="20.25" customHeight="1">
      <c r="A64" s="544" t="s">
        <v>320</v>
      </c>
      <c r="B64" s="545" t="s">
        <v>20</v>
      </c>
      <c r="C64" s="278">
        <v>0</v>
      </c>
      <c r="D64" s="549"/>
      <c r="E64" s="546">
        <v>431121</v>
      </c>
      <c r="F64" s="546"/>
      <c r="G64" s="546"/>
      <c r="H64" s="309"/>
    </row>
    <row r="65" spans="1:256" s="310" customFormat="1" ht="33.75" customHeight="1">
      <c r="A65" s="550" t="s">
        <v>27</v>
      </c>
      <c r="B65" s="551" t="s">
        <v>20</v>
      </c>
      <c r="C65" s="552">
        <f>C62</f>
        <v>0</v>
      </c>
      <c r="D65" s="552">
        <f t="shared" ref="D65:G65" si="2">D62</f>
        <v>57059</v>
      </c>
      <c r="E65" s="552">
        <f t="shared" si="2"/>
        <v>431121</v>
      </c>
      <c r="F65" s="552">
        <f t="shared" si="2"/>
        <v>0</v>
      </c>
      <c r="G65" s="552">
        <f t="shared" si="2"/>
        <v>0</v>
      </c>
      <c r="H65" s="309"/>
      <c r="J65" s="317"/>
      <c r="K65" s="317"/>
      <c r="L65" s="317"/>
    </row>
    <row r="66" spans="1:256" s="310" customFormat="1" ht="28.9" customHeight="1">
      <c r="A66" s="703" t="s">
        <v>309</v>
      </c>
      <c r="B66" s="703"/>
      <c r="C66" s="703"/>
      <c r="D66" s="703"/>
      <c r="E66" s="703"/>
      <c r="F66" s="703"/>
      <c r="G66" s="703"/>
      <c r="H66" s="318"/>
      <c r="I66" s="309"/>
    </row>
    <row r="67" spans="1:256" s="310" customFormat="1" ht="24" customHeight="1">
      <c r="A67" s="319" t="s">
        <v>266</v>
      </c>
      <c r="B67" s="319"/>
      <c r="C67" s="319"/>
      <c r="D67" s="319"/>
      <c r="E67" s="319"/>
      <c r="F67" s="319"/>
      <c r="G67" s="319"/>
      <c r="H67" s="319"/>
      <c r="I67" s="309"/>
    </row>
    <row r="68" spans="1:256" s="297" customFormat="1" ht="36" customHeight="1">
      <c r="A68" s="701" t="s">
        <v>321</v>
      </c>
      <c r="B68" s="701"/>
      <c r="C68" s="701"/>
      <c r="D68" s="701"/>
      <c r="E68" s="701"/>
      <c r="F68" s="701"/>
      <c r="G68" s="701"/>
    </row>
    <row r="69" spans="1:256" s="297" customFormat="1" ht="15" customHeight="1">
      <c r="A69" s="298" t="s">
        <v>263</v>
      </c>
    </row>
    <row r="70" spans="1:256" s="310" customFormat="1" ht="22.9" customHeight="1">
      <c r="A70" s="704" t="s">
        <v>322</v>
      </c>
      <c r="B70" s="704"/>
      <c r="C70" s="704"/>
      <c r="D70" s="704"/>
      <c r="E70" s="704"/>
      <c r="F70" s="704"/>
      <c r="G70" s="704"/>
      <c r="H70" s="318"/>
      <c r="I70" s="309"/>
    </row>
    <row r="71" spans="1:256" s="310" customFormat="1" ht="36" customHeight="1">
      <c r="A71" s="702" t="s">
        <v>25</v>
      </c>
      <c r="B71" s="702" t="s">
        <v>11</v>
      </c>
      <c r="C71" s="624" t="s">
        <v>305</v>
      </c>
      <c r="D71" s="624" t="s">
        <v>306</v>
      </c>
      <c r="E71" s="624" t="s">
        <v>68</v>
      </c>
      <c r="F71" s="624"/>
      <c r="G71" s="624"/>
      <c r="H71" s="309"/>
    </row>
    <row r="72" spans="1:256" s="310" customFormat="1" ht="24" customHeight="1">
      <c r="A72" s="702"/>
      <c r="B72" s="702"/>
      <c r="C72" s="624"/>
      <c r="D72" s="624"/>
      <c r="E72" s="553" t="s">
        <v>17</v>
      </c>
      <c r="F72" s="553" t="s">
        <v>18</v>
      </c>
      <c r="G72" s="553" t="s">
        <v>38</v>
      </c>
      <c r="H72" s="309"/>
    </row>
    <row r="73" spans="1:256" s="53" customFormat="1" ht="39.75" customHeight="1">
      <c r="A73" s="554" t="s">
        <v>109</v>
      </c>
      <c r="B73" s="51" t="s">
        <v>95</v>
      </c>
      <c r="C73" s="559">
        <v>37</v>
      </c>
      <c r="D73" s="559">
        <v>45</v>
      </c>
      <c r="E73" s="559"/>
      <c r="F73" s="559"/>
      <c r="G73" s="559"/>
      <c r="H73" s="54"/>
    </row>
    <row r="74" spans="1:256" s="310" customFormat="1" ht="15.75">
      <c r="A74" s="318"/>
      <c r="B74" s="318"/>
      <c r="C74" s="318"/>
      <c r="D74" s="318"/>
      <c r="E74" s="318"/>
      <c r="F74" s="318"/>
      <c r="G74" s="318"/>
      <c r="H74" s="318"/>
      <c r="I74" s="309"/>
    </row>
    <row r="75" spans="1:256" s="310" customFormat="1" ht="37.5" customHeight="1">
      <c r="A75" s="700" t="s">
        <v>26</v>
      </c>
      <c r="B75" s="700" t="s">
        <v>11</v>
      </c>
      <c r="C75" s="655" t="s">
        <v>305</v>
      </c>
      <c r="D75" s="655" t="s">
        <v>306</v>
      </c>
      <c r="E75" s="655" t="s">
        <v>68</v>
      </c>
      <c r="F75" s="655"/>
      <c r="G75" s="655"/>
      <c r="H75" s="309"/>
    </row>
    <row r="76" spans="1:256" s="310" customFormat="1" ht="23.25" customHeight="1">
      <c r="A76" s="700"/>
      <c r="B76" s="700"/>
      <c r="C76" s="655"/>
      <c r="D76" s="655"/>
      <c r="E76" s="263" t="s">
        <v>17</v>
      </c>
      <c r="F76" s="263" t="s">
        <v>18</v>
      </c>
      <c r="G76" s="263" t="s">
        <v>38</v>
      </c>
      <c r="H76" s="309"/>
    </row>
    <row r="77" spans="1:256" s="310" customFormat="1" ht="24" customHeight="1">
      <c r="A77" s="321" t="s">
        <v>21</v>
      </c>
      <c r="B77" s="311" t="s">
        <v>20</v>
      </c>
      <c r="C77" s="312">
        <v>74711.100000000006</v>
      </c>
      <c r="D77" s="312">
        <v>43473</v>
      </c>
      <c r="E77" s="312"/>
      <c r="F77" s="312"/>
      <c r="G77" s="312"/>
      <c r="H77" s="309"/>
      <c r="IV77" s="309"/>
    </row>
    <row r="78" spans="1:256" s="310" customFormat="1" ht="30.75" customHeight="1">
      <c r="A78" s="314" t="s">
        <v>27</v>
      </c>
      <c r="B78" s="315" t="s">
        <v>20</v>
      </c>
      <c r="C78" s="499">
        <f>C77</f>
        <v>74711.100000000006</v>
      </c>
      <c r="D78" s="316">
        <f>D77</f>
        <v>43473</v>
      </c>
      <c r="E78" s="316">
        <f>E77</f>
        <v>0</v>
      </c>
      <c r="F78" s="316">
        <f>F77</f>
        <v>0</v>
      </c>
      <c r="G78" s="316">
        <f>G77</f>
        <v>0</v>
      </c>
      <c r="H78" s="309"/>
      <c r="IV78" s="309"/>
    </row>
    <row r="80" spans="1:256">
      <c r="E80" s="203"/>
    </row>
  </sheetData>
  <mergeCells count="56">
    <mergeCell ref="A66:G66"/>
    <mergeCell ref="A70:G70"/>
    <mergeCell ref="A71:A72"/>
    <mergeCell ref="B71:B72"/>
    <mergeCell ref="C71:C72"/>
    <mergeCell ref="D71:D72"/>
    <mergeCell ref="E71:G71"/>
    <mergeCell ref="D8:G8"/>
    <mergeCell ref="F1:G1"/>
    <mergeCell ref="D2:G2"/>
    <mergeCell ref="D3:G3"/>
    <mergeCell ref="D4:G4"/>
    <mergeCell ref="D7:G7"/>
    <mergeCell ref="D6:G6"/>
    <mergeCell ref="A23:G23"/>
    <mergeCell ref="D9:G9"/>
    <mergeCell ref="D12:G12"/>
    <mergeCell ref="D13:G13"/>
    <mergeCell ref="D14:G14"/>
    <mergeCell ref="D15:G15"/>
    <mergeCell ref="A20:G20"/>
    <mergeCell ref="A21:G21"/>
    <mergeCell ref="D11:G11"/>
    <mergeCell ref="A18:G18"/>
    <mergeCell ref="A19:G19"/>
    <mergeCell ref="A33:C34"/>
    <mergeCell ref="D33:D34"/>
    <mergeCell ref="E33:G33"/>
    <mergeCell ref="A35:C35"/>
    <mergeCell ref="A36:G36"/>
    <mergeCell ref="A24:G24"/>
    <mergeCell ref="A25:G25"/>
    <mergeCell ref="A27:G27"/>
    <mergeCell ref="A28:G28"/>
    <mergeCell ref="A31:G31"/>
    <mergeCell ref="A37:G37"/>
    <mergeCell ref="A68:G68"/>
    <mergeCell ref="A43:H43"/>
    <mergeCell ref="A45:G45"/>
    <mergeCell ref="A47:G47"/>
    <mergeCell ref="A48:A49"/>
    <mergeCell ref="B48:B49"/>
    <mergeCell ref="E48:G48"/>
    <mergeCell ref="A60:A61"/>
    <mergeCell ref="B60:B61"/>
    <mergeCell ref="E60:G60"/>
    <mergeCell ref="A38:A39"/>
    <mergeCell ref="B38:B39"/>
    <mergeCell ref="E38:G38"/>
    <mergeCell ref="C60:C61"/>
    <mergeCell ref="D60:D61"/>
    <mergeCell ref="A75:A76"/>
    <mergeCell ref="B75:B76"/>
    <mergeCell ref="E75:G75"/>
    <mergeCell ref="C75:C76"/>
    <mergeCell ref="D75:D76"/>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rowBreaks count="2" manualBreakCount="2">
    <brk id="47" max="6" man="1"/>
    <brk id="59"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4"/>
  <sheetViews>
    <sheetView view="pageBreakPreview" topLeftCell="A31" zoomScaleNormal="70" zoomScaleSheetLayoutView="100" workbookViewId="0">
      <selection activeCell="F35" sqref="F35:G35"/>
    </sheetView>
  </sheetViews>
  <sheetFormatPr defaultRowHeight="15"/>
  <cols>
    <col min="1" max="1" width="44.42578125" style="202" customWidth="1"/>
    <col min="2" max="2" width="19.42578125" style="202" customWidth="1"/>
    <col min="3" max="3" width="13.5703125" style="166" customWidth="1"/>
    <col min="4" max="4" width="14.85546875" style="166" customWidth="1"/>
    <col min="5" max="7" width="13.57031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8" s="2" customFormat="1">
      <c r="A1" s="1"/>
      <c r="B1" s="1"/>
      <c r="F1" s="576" t="s">
        <v>30</v>
      </c>
      <c r="G1" s="576"/>
      <c r="H1" s="3"/>
    </row>
    <row r="2" spans="1:8" s="2" customFormat="1">
      <c r="A2" s="1"/>
      <c r="B2" s="1"/>
      <c r="D2" s="576" t="s">
        <v>0</v>
      </c>
      <c r="E2" s="576"/>
      <c r="F2" s="576"/>
      <c r="G2" s="576"/>
      <c r="H2" s="3"/>
    </row>
    <row r="3" spans="1:8" s="2" customFormat="1">
      <c r="A3" s="1"/>
      <c r="B3" s="1"/>
      <c r="D3" s="576" t="s">
        <v>218</v>
      </c>
      <c r="E3" s="576"/>
      <c r="F3" s="576"/>
      <c r="G3" s="576"/>
      <c r="H3" s="3"/>
    </row>
    <row r="4" spans="1:8" s="2" customFormat="1" ht="16.7" customHeight="1">
      <c r="A4" s="1"/>
      <c r="B4" s="1"/>
      <c r="D4" s="576" t="s">
        <v>1</v>
      </c>
      <c r="E4" s="576"/>
      <c r="F4" s="576"/>
      <c r="G4" s="576"/>
      <c r="H4" s="3"/>
    </row>
    <row r="5" spans="1:8" s="2" customFormat="1">
      <c r="A5" s="1"/>
      <c r="B5" s="1"/>
      <c r="D5" s="224"/>
      <c r="E5" s="224"/>
      <c r="F5" s="224"/>
      <c r="G5" s="224"/>
      <c r="H5" s="3"/>
    </row>
    <row r="6" spans="1:8" s="5" customFormat="1" ht="19.5" customHeight="1">
      <c r="D6" s="581" t="s">
        <v>2</v>
      </c>
      <c r="E6" s="581"/>
      <c r="F6" s="581"/>
      <c r="G6" s="581"/>
    </row>
    <row r="7" spans="1:8" s="5" customFormat="1" ht="15.75">
      <c r="D7" s="580" t="s">
        <v>3</v>
      </c>
      <c r="E7" s="580"/>
      <c r="F7" s="580"/>
      <c r="G7" s="580"/>
    </row>
    <row r="8" spans="1:8" s="5" customFormat="1" ht="15.75">
      <c r="D8" s="580" t="s">
        <v>219</v>
      </c>
      <c r="E8" s="580"/>
      <c r="F8" s="580"/>
      <c r="G8" s="580"/>
    </row>
    <row r="9" spans="1:8" s="5" customFormat="1" ht="15.75">
      <c r="D9" s="581" t="s">
        <v>4</v>
      </c>
      <c r="E9" s="581"/>
      <c r="F9" s="581"/>
      <c r="G9" s="581"/>
    </row>
    <row r="10" spans="1:8" s="5" customFormat="1" ht="21.75" customHeight="1"/>
    <row r="11" spans="1:8" s="5" customFormat="1" ht="19.5" customHeight="1">
      <c r="D11" s="581" t="s">
        <v>31</v>
      </c>
      <c r="E11" s="581"/>
      <c r="F11" s="581"/>
      <c r="G11" s="581"/>
    </row>
    <row r="12" spans="1:8" s="6" customFormat="1" ht="15.75">
      <c r="D12" s="580" t="s">
        <v>32</v>
      </c>
      <c r="E12" s="580"/>
      <c r="F12" s="580"/>
      <c r="G12" s="580"/>
    </row>
    <row r="13" spans="1:8" s="44" customFormat="1" ht="15.75">
      <c r="D13" s="579" t="s">
        <v>33</v>
      </c>
      <c r="E13" s="579"/>
      <c r="F13" s="579"/>
      <c r="G13" s="579"/>
    </row>
    <row r="14" spans="1:8" s="44" customFormat="1" ht="15.75">
      <c r="D14" s="597" t="s">
        <v>206</v>
      </c>
      <c r="E14" s="597"/>
      <c r="F14" s="597"/>
      <c r="G14" s="597"/>
    </row>
    <row r="15" spans="1:8" s="44" customFormat="1" ht="15.75">
      <c r="D15" s="579" t="s">
        <v>34</v>
      </c>
      <c r="E15" s="579"/>
      <c r="F15" s="579"/>
      <c r="G15" s="579"/>
    </row>
    <row r="16" spans="1:8" s="44" customFormat="1" ht="15.75">
      <c r="F16" s="46" t="s">
        <v>35</v>
      </c>
    </row>
    <row r="17" spans="1:13" s="44" customFormat="1" ht="9" customHeight="1"/>
    <row r="18" spans="1:13" s="9" customFormat="1" ht="15.75">
      <c r="A18" s="578" t="s">
        <v>5</v>
      </c>
      <c r="B18" s="578"/>
      <c r="C18" s="578"/>
      <c r="D18" s="578"/>
      <c r="E18" s="578"/>
      <c r="F18" s="578"/>
      <c r="G18" s="578"/>
      <c r="H18" s="8"/>
    </row>
    <row r="19" spans="1:13" s="9" customFormat="1" ht="15.75">
      <c r="A19" s="585" t="s">
        <v>207</v>
      </c>
      <c r="B19" s="585"/>
      <c r="C19" s="585"/>
      <c r="D19" s="585"/>
      <c r="E19" s="585"/>
      <c r="F19" s="585"/>
      <c r="G19" s="585"/>
      <c r="H19" s="8"/>
    </row>
    <row r="20" spans="1:13" s="9" customFormat="1" ht="15.75">
      <c r="A20" s="603" t="s">
        <v>6</v>
      </c>
      <c r="B20" s="603"/>
      <c r="C20" s="603"/>
      <c r="D20" s="603"/>
      <c r="E20" s="603"/>
      <c r="F20" s="603"/>
      <c r="G20" s="603"/>
      <c r="H20" s="8"/>
    </row>
    <row r="21" spans="1:13" s="9" customFormat="1" ht="15" customHeight="1">
      <c r="A21" s="578" t="s">
        <v>36</v>
      </c>
      <c r="B21" s="578"/>
      <c r="C21" s="578"/>
      <c r="D21" s="578"/>
      <c r="E21" s="578"/>
      <c r="F21" s="578"/>
      <c r="G21" s="578"/>
      <c r="H21" s="8"/>
    </row>
    <row r="22" spans="1:13" ht="18" customHeight="1">
      <c r="A22" s="170"/>
      <c r="B22" s="170"/>
      <c r="C22" s="171"/>
      <c r="D22" s="171"/>
      <c r="E22" s="171"/>
      <c r="F22" s="171"/>
      <c r="G22" s="171"/>
      <c r="H22" s="171"/>
      <c r="J22" s="173"/>
      <c r="K22" s="173"/>
      <c r="L22" s="173"/>
      <c r="M22" s="173"/>
    </row>
    <row r="23" spans="1:13" ht="39.200000000000003" customHeight="1">
      <c r="A23" s="650" t="s">
        <v>112</v>
      </c>
      <c r="B23" s="650"/>
      <c r="C23" s="650"/>
      <c r="D23" s="650"/>
      <c r="E23" s="650"/>
      <c r="F23" s="650"/>
      <c r="G23" s="650"/>
      <c r="H23" s="170"/>
      <c r="J23" s="173"/>
      <c r="K23" s="173"/>
      <c r="L23" s="173"/>
      <c r="M23" s="173"/>
    </row>
    <row r="24" spans="1:13" s="9" customFormat="1" ht="21.75" customHeight="1">
      <c r="A24" s="582" t="s">
        <v>205</v>
      </c>
      <c r="B24" s="582"/>
      <c r="C24" s="582"/>
      <c r="D24" s="582"/>
      <c r="E24" s="582"/>
      <c r="F24" s="582"/>
      <c r="G24" s="582"/>
    </row>
    <row r="25" spans="1:13" s="169" customFormat="1" ht="81.2" customHeight="1">
      <c r="A25" s="637" t="s">
        <v>143</v>
      </c>
      <c r="B25" s="637"/>
      <c r="C25" s="637"/>
      <c r="D25" s="637"/>
      <c r="E25" s="637"/>
      <c r="F25" s="637"/>
      <c r="G25" s="637"/>
      <c r="H25" s="174"/>
      <c r="I25" s="175"/>
      <c r="J25" s="176"/>
      <c r="K25" s="176"/>
      <c r="L25" s="176"/>
    </row>
    <row r="26" spans="1:13" s="177" customFormat="1" ht="17.25" customHeight="1">
      <c r="A26" s="167" t="s">
        <v>7</v>
      </c>
    </row>
    <row r="27" spans="1:13" s="177" customFormat="1" ht="15.75" customHeight="1">
      <c r="A27" s="652" t="s">
        <v>295</v>
      </c>
      <c r="B27" s="652"/>
      <c r="C27" s="652"/>
      <c r="D27" s="652"/>
      <c r="E27" s="652"/>
      <c r="F27" s="652"/>
      <c r="G27" s="652"/>
    </row>
    <row r="28" spans="1:13" s="177" customFormat="1" ht="18" customHeight="1">
      <c r="A28" s="642" t="s">
        <v>137</v>
      </c>
      <c r="B28" s="642"/>
      <c r="C28" s="642"/>
      <c r="D28" s="642"/>
      <c r="E28" s="642"/>
      <c r="F28" s="642"/>
      <c r="G28" s="642"/>
    </row>
    <row r="29" spans="1:13" s="177" customFormat="1" ht="16.7" customHeight="1">
      <c r="A29" s="167" t="s">
        <v>138</v>
      </c>
    </row>
    <row r="30" spans="1:13" s="177" customFormat="1" ht="15.75">
      <c r="A30" s="167" t="s">
        <v>139</v>
      </c>
    </row>
    <row r="31" spans="1:13" ht="26.45" customHeight="1">
      <c r="A31" s="699" t="s">
        <v>199</v>
      </c>
      <c r="B31" s="699"/>
      <c r="C31" s="699"/>
      <c r="D31" s="699"/>
      <c r="E31" s="699"/>
      <c r="F31" s="699"/>
      <c r="G31" s="699"/>
      <c r="H31" s="170"/>
      <c r="I31" s="178"/>
      <c r="J31" s="179"/>
      <c r="K31" s="179"/>
      <c r="L31" s="179"/>
    </row>
    <row r="32" spans="1:13" s="177" customFormat="1" ht="15.6" customHeight="1">
      <c r="A32" s="705" t="s">
        <v>345</v>
      </c>
      <c r="B32" s="698"/>
      <c r="C32" s="698"/>
      <c r="D32" s="698"/>
      <c r="E32" s="698"/>
      <c r="F32" s="698"/>
      <c r="G32" s="698"/>
    </row>
    <row r="33" spans="1:13" s="48" customFormat="1" ht="20.25" customHeight="1">
      <c r="A33" s="621" t="s">
        <v>67</v>
      </c>
      <c r="B33" s="621"/>
      <c r="C33" s="621"/>
      <c r="D33" s="621" t="s">
        <v>11</v>
      </c>
      <c r="E33" s="621" t="s">
        <v>68</v>
      </c>
      <c r="F33" s="621"/>
      <c r="G33" s="621"/>
    </row>
    <row r="34" spans="1:13" s="48" customFormat="1" ht="19.5" customHeight="1">
      <c r="A34" s="621"/>
      <c r="B34" s="621"/>
      <c r="C34" s="621"/>
      <c r="D34" s="621"/>
      <c r="E34" s="77" t="s">
        <v>17</v>
      </c>
      <c r="F34" s="555" t="s">
        <v>18</v>
      </c>
      <c r="G34" s="555" t="s">
        <v>38</v>
      </c>
    </row>
    <row r="35" spans="1:13" s="48" customFormat="1" ht="27.2" customHeight="1">
      <c r="A35" s="572" t="s">
        <v>100</v>
      </c>
      <c r="B35" s="573"/>
      <c r="C35" s="574"/>
      <c r="D35" s="52" t="s">
        <v>101</v>
      </c>
      <c r="E35" s="304">
        <v>71</v>
      </c>
      <c r="F35" s="304"/>
      <c r="G35" s="304"/>
    </row>
    <row r="36" spans="1:13" ht="35.25" customHeight="1">
      <c r="A36" s="637" t="s">
        <v>186</v>
      </c>
      <c r="B36" s="637"/>
      <c r="C36" s="637"/>
      <c r="D36" s="637"/>
      <c r="E36" s="637"/>
      <c r="F36" s="637"/>
      <c r="G36" s="637"/>
      <c r="H36" s="170"/>
    </row>
    <row r="37" spans="1:13" ht="15.75">
      <c r="A37" s="656"/>
      <c r="B37" s="656"/>
      <c r="C37" s="656"/>
      <c r="D37" s="656"/>
      <c r="E37" s="656"/>
      <c r="F37" s="656"/>
      <c r="G37" s="656"/>
      <c r="H37" s="657" t="s">
        <v>8</v>
      </c>
      <c r="I37" s="657"/>
    </row>
    <row r="38" spans="1:13" ht="18.75" customHeight="1">
      <c r="A38" s="643" t="s">
        <v>9</v>
      </c>
      <c r="B38" s="643"/>
      <c r="C38" s="643"/>
      <c r="D38" s="643"/>
      <c r="E38" s="643"/>
      <c r="F38" s="643"/>
      <c r="G38" s="643"/>
      <c r="H38" s="172"/>
      <c r="I38" s="166"/>
    </row>
    <row r="39" spans="1:13" ht="31.5">
      <c r="A39" s="644" t="s">
        <v>10</v>
      </c>
      <c r="B39" s="644" t="s">
        <v>11</v>
      </c>
      <c r="C39" s="180" t="s">
        <v>12</v>
      </c>
      <c r="D39" s="180" t="s">
        <v>13</v>
      </c>
      <c r="E39" s="647" t="s">
        <v>14</v>
      </c>
      <c r="F39" s="648"/>
      <c r="G39" s="649"/>
      <c r="H39" s="172"/>
      <c r="I39" s="166"/>
    </row>
    <row r="40" spans="1:13" ht="17.25" customHeight="1">
      <c r="A40" s="645"/>
      <c r="B40" s="646"/>
      <c r="C40" s="181" t="s">
        <v>15</v>
      </c>
      <c r="D40" s="181" t="s">
        <v>16</v>
      </c>
      <c r="E40" s="181" t="s">
        <v>17</v>
      </c>
      <c r="F40" s="181" t="s">
        <v>18</v>
      </c>
      <c r="G40" s="181" t="s">
        <v>38</v>
      </c>
      <c r="H40" s="172"/>
      <c r="I40" s="166"/>
    </row>
    <row r="41" spans="1:13" ht="33" customHeight="1">
      <c r="A41" s="182" t="s">
        <v>19</v>
      </c>
      <c r="B41" s="180" t="s">
        <v>20</v>
      </c>
      <c r="C41" s="183">
        <f>C57</f>
        <v>556458.1</v>
      </c>
      <c r="D41" s="183">
        <f t="shared" ref="D41:G41" si="0">D57</f>
        <v>378427</v>
      </c>
      <c r="E41" s="183">
        <f t="shared" si="0"/>
        <v>451391</v>
      </c>
      <c r="F41" s="183">
        <f t="shared" si="0"/>
        <v>0</v>
      </c>
      <c r="G41" s="183">
        <f t="shared" si="0"/>
        <v>0</v>
      </c>
      <c r="H41" s="172"/>
      <c r="I41" s="166"/>
    </row>
    <row r="42" spans="1:13" ht="21.75" customHeight="1">
      <c r="A42" s="182" t="s">
        <v>21</v>
      </c>
      <c r="B42" s="180" t="s">
        <v>20</v>
      </c>
      <c r="C42" s="183"/>
      <c r="D42" s="183"/>
      <c r="E42" s="183"/>
      <c r="F42" s="183"/>
      <c r="G42" s="183"/>
      <c r="H42" s="172"/>
      <c r="I42" s="166"/>
    </row>
    <row r="43" spans="1:13" ht="27.75" customHeight="1">
      <c r="A43" s="184" t="s">
        <v>22</v>
      </c>
      <c r="B43" s="185" t="s">
        <v>20</v>
      </c>
      <c r="C43" s="186">
        <f>C41+C42</f>
        <v>556458.1</v>
      </c>
      <c r="D43" s="186">
        <f>D41+D42</f>
        <v>378427</v>
      </c>
      <c r="E43" s="186">
        <f>E41+E42</f>
        <v>451391</v>
      </c>
      <c r="F43" s="186">
        <f>F41+F42</f>
        <v>0</v>
      </c>
      <c r="G43" s="186">
        <f>G41+G42</f>
        <v>0</v>
      </c>
      <c r="H43" s="187"/>
      <c r="I43" s="173"/>
      <c r="J43" s="173"/>
      <c r="K43" s="173"/>
      <c r="L43" s="173"/>
    </row>
    <row r="44" spans="1:13" s="169" customFormat="1" ht="19.5" customHeight="1">
      <c r="A44" s="650" t="s">
        <v>23</v>
      </c>
      <c r="B44" s="650"/>
      <c r="C44" s="650"/>
      <c r="D44" s="650"/>
      <c r="E44" s="650"/>
      <c r="F44" s="650"/>
      <c r="G44" s="650"/>
      <c r="H44" s="650"/>
      <c r="I44" s="168"/>
      <c r="J44" s="171"/>
      <c r="K44" s="171"/>
      <c r="L44" s="171"/>
      <c r="M44" s="171"/>
    </row>
    <row r="45" spans="1:13" s="177" customFormat="1" ht="17.25" customHeight="1">
      <c r="A45" s="167" t="s">
        <v>24</v>
      </c>
    </row>
    <row r="46" spans="1:13" s="177" customFormat="1" ht="15.6" customHeight="1">
      <c r="A46" s="642" t="s">
        <v>137</v>
      </c>
      <c r="B46" s="642"/>
      <c r="C46" s="642"/>
      <c r="D46" s="642"/>
      <c r="E46" s="642"/>
      <c r="F46" s="642"/>
      <c r="G46" s="642"/>
    </row>
    <row r="47" spans="1:13" s="177" customFormat="1" ht="17.25" customHeight="1">
      <c r="A47" s="167" t="s">
        <v>139</v>
      </c>
      <c r="B47" s="188"/>
      <c r="C47" s="188"/>
      <c r="D47" s="188"/>
      <c r="E47" s="188"/>
      <c r="F47" s="188"/>
      <c r="G47" s="188"/>
    </row>
    <row r="48" spans="1:13" ht="36.950000000000003" customHeight="1">
      <c r="A48" s="640" t="s">
        <v>187</v>
      </c>
      <c r="B48" s="640"/>
      <c r="C48" s="640"/>
      <c r="D48" s="640"/>
      <c r="E48" s="640"/>
      <c r="F48" s="640"/>
      <c r="G48" s="640"/>
      <c r="H48" s="170"/>
    </row>
    <row r="49" spans="1:13" ht="30.6" customHeight="1">
      <c r="A49" s="641" t="s">
        <v>25</v>
      </c>
      <c r="B49" s="635" t="s">
        <v>11</v>
      </c>
      <c r="C49" s="189" t="s">
        <v>12</v>
      </c>
      <c r="D49" s="189" t="s">
        <v>13</v>
      </c>
      <c r="E49" s="635" t="s">
        <v>14</v>
      </c>
      <c r="F49" s="635"/>
      <c r="G49" s="635"/>
      <c r="H49" s="190"/>
      <c r="I49" s="166"/>
    </row>
    <row r="50" spans="1:13" ht="14.25" customHeight="1">
      <c r="A50" s="641"/>
      <c r="B50" s="635"/>
      <c r="C50" s="180" t="s">
        <v>15</v>
      </c>
      <c r="D50" s="180" t="s">
        <v>16</v>
      </c>
      <c r="E50" s="180" t="s">
        <v>17</v>
      </c>
      <c r="F50" s="180" t="s">
        <v>18</v>
      </c>
      <c r="G50" s="180" t="s">
        <v>38</v>
      </c>
      <c r="H50" s="190"/>
      <c r="I50" s="166"/>
    </row>
    <row r="51" spans="1:13" s="58" customFormat="1" ht="47.25">
      <c r="A51" s="60" t="s">
        <v>113</v>
      </c>
      <c r="B51" s="52" t="s">
        <v>95</v>
      </c>
      <c r="C51" s="52">
        <v>26</v>
      </c>
      <c r="D51" s="52">
        <v>26</v>
      </c>
      <c r="E51" s="52">
        <v>28</v>
      </c>
      <c r="F51" s="52"/>
      <c r="G51" s="52"/>
      <c r="H51" s="57"/>
      <c r="I51" s="59"/>
      <c r="J51" s="59"/>
      <c r="K51" s="59"/>
      <c r="L51" s="59"/>
    </row>
    <row r="52" spans="1:13" s="58" customFormat="1" ht="31.5">
      <c r="A52" s="55" t="s">
        <v>114</v>
      </c>
      <c r="B52" s="56" t="s">
        <v>95</v>
      </c>
      <c r="C52" s="51">
        <v>10</v>
      </c>
      <c r="D52" s="51">
        <v>10</v>
      </c>
      <c r="E52" s="51">
        <v>9</v>
      </c>
      <c r="F52" s="51"/>
      <c r="G52" s="51"/>
      <c r="H52" s="57"/>
    </row>
    <row r="53" spans="1:13" ht="12" customHeight="1">
      <c r="A53" s="194"/>
      <c r="B53" s="195"/>
      <c r="C53" s="196"/>
      <c r="D53" s="196"/>
      <c r="E53" s="196"/>
      <c r="F53" s="196"/>
      <c r="G53" s="196"/>
      <c r="H53" s="190"/>
      <c r="I53" s="166"/>
    </row>
    <row r="54" spans="1:13" ht="16.7" customHeight="1">
      <c r="A54" s="635" t="s">
        <v>26</v>
      </c>
      <c r="B54" s="635" t="s">
        <v>11</v>
      </c>
      <c r="C54" s="189" t="s">
        <v>12</v>
      </c>
      <c r="D54" s="189" t="s">
        <v>13</v>
      </c>
      <c r="E54" s="635" t="s">
        <v>14</v>
      </c>
      <c r="F54" s="635"/>
      <c r="G54" s="635"/>
      <c r="H54" s="190"/>
      <c r="I54" s="173"/>
      <c r="J54" s="173"/>
      <c r="K54" s="173"/>
      <c r="L54" s="173"/>
    </row>
    <row r="55" spans="1:13" ht="15.75" customHeight="1">
      <c r="A55" s="635"/>
      <c r="B55" s="635"/>
      <c r="C55" s="180" t="s">
        <v>15</v>
      </c>
      <c r="D55" s="180" t="s">
        <v>16</v>
      </c>
      <c r="E55" s="180" t="s">
        <v>17</v>
      </c>
      <c r="F55" s="180" t="s">
        <v>18</v>
      </c>
      <c r="G55" s="180" t="s">
        <v>38</v>
      </c>
      <c r="H55" s="172"/>
      <c r="I55" s="173"/>
      <c r="J55" s="173"/>
      <c r="K55" s="173"/>
      <c r="L55" s="173"/>
    </row>
    <row r="56" spans="1:13" ht="30.95" customHeight="1">
      <c r="A56" s="197" t="s">
        <v>19</v>
      </c>
      <c r="B56" s="180" t="s">
        <v>20</v>
      </c>
      <c r="C56" s="322">
        <v>556458.1</v>
      </c>
      <c r="D56" s="322">
        <f>335021+21831+21575</f>
        <v>378427</v>
      </c>
      <c r="E56" s="322">
        <v>451391</v>
      </c>
      <c r="F56" s="322"/>
      <c r="G56" s="322"/>
      <c r="H56" s="172"/>
      <c r="I56" s="173"/>
      <c r="J56" s="173"/>
      <c r="K56" s="173"/>
      <c r="L56" s="173"/>
    </row>
    <row r="57" spans="1:13" ht="32.25" customHeight="1">
      <c r="A57" s="184" t="s">
        <v>27</v>
      </c>
      <c r="B57" s="185" t="s">
        <v>20</v>
      </c>
      <c r="C57" s="186">
        <f>SUM(C56)</f>
        <v>556458.1</v>
      </c>
      <c r="D57" s="186">
        <f>SUM(D56)</f>
        <v>378427</v>
      </c>
      <c r="E57" s="186">
        <f>SUM(E56)</f>
        <v>451391</v>
      </c>
      <c r="F57" s="186">
        <f>SUM(F56)</f>
        <v>0</v>
      </c>
      <c r="G57" s="186">
        <f>SUM(G56)</f>
        <v>0</v>
      </c>
      <c r="H57" s="172"/>
      <c r="I57" s="173"/>
      <c r="J57" s="198"/>
      <c r="K57" s="198"/>
      <c r="L57" s="198"/>
    </row>
    <row r="58" spans="1:13" s="169" customFormat="1" ht="19.7" hidden="1" customHeight="1">
      <c r="A58" s="636" t="s">
        <v>28</v>
      </c>
      <c r="B58" s="636"/>
      <c r="C58" s="636"/>
      <c r="D58" s="636"/>
      <c r="E58" s="636"/>
      <c r="F58" s="636"/>
      <c r="G58" s="636"/>
      <c r="H58" s="170"/>
      <c r="I58" s="168"/>
      <c r="J58" s="171"/>
      <c r="K58" s="171"/>
      <c r="L58" s="171"/>
      <c r="M58" s="171"/>
    </row>
    <row r="59" spans="1:13" s="169" customFormat="1" ht="16.7" hidden="1" customHeight="1">
      <c r="A59" s="174" t="s">
        <v>29</v>
      </c>
      <c r="B59" s="174"/>
      <c r="C59" s="174"/>
      <c r="D59" s="174"/>
      <c r="E59" s="174"/>
      <c r="F59" s="174"/>
      <c r="G59" s="174"/>
      <c r="H59" s="174"/>
      <c r="I59" s="168"/>
    </row>
    <row r="60" spans="1:13" s="169" customFormat="1" ht="15" hidden="1" customHeight="1">
      <c r="A60" s="637" t="s">
        <v>45</v>
      </c>
      <c r="B60" s="637"/>
      <c r="C60" s="637"/>
      <c r="D60" s="637"/>
      <c r="E60" s="637"/>
      <c r="F60" s="637"/>
      <c r="G60" s="637"/>
      <c r="H60" s="199"/>
      <c r="I60" s="168"/>
    </row>
    <row r="61" spans="1:13" s="169" customFormat="1" ht="15" hidden="1" customHeight="1">
      <c r="A61" s="650" t="s">
        <v>46</v>
      </c>
      <c r="B61" s="637"/>
      <c r="C61" s="637"/>
      <c r="D61" s="637"/>
      <c r="E61" s="637"/>
      <c r="F61" s="637"/>
      <c r="G61" s="637"/>
      <c r="H61" s="174"/>
      <c r="I61" s="168"/>
    </row>
    <row r="62" spans="1:13" ht="21.4" hidden="1" customHeight="1">
      <c r="A62" s="637" t="s">
        <v>47</v>
      </c>
      <c r="B62" s="637"/>
      <c r="C62" s="637"/>
      <c r="D62" s="637"/>
      <c r="E62" s="637"/>
      <c r="F62" s="637"/>
      <c r="G62" s="637"/>
      <c r="H62" s="170"/>
    </row>
    <row r="63" spans="1:13" ht="17.25" hidden="1" customHeight="1">
      <c r="A63" s="638" t="s">
        <v>25</v>
      </c>
      <c r="B63" s="635" t="s">
        <v>11</v>
      </c>
      <c r="C63" s="189" t="s">
        <v>12</v>
      </c>
      <c r="D63" s="189" t="s">
        <v>13</v>
      </c>
      <c r="E63" s="635" t="s">
        <v>14</v>
      </c>
      <c r="F63" s="635"/>
      <c r="G63" s="635"/>
      <c r="H63" s="190"/>
      <c r="I63" s="166"/>
    </row>
    <row r="64" spans="1:13" ht="17.25" hidden="1" customHeight="1">
      <c r="A64" s="639"/>
      <c r="B64" s="635"/>
      <c r="C64" s="180" t="s">
        <v>15</v>
      </c>
      <c r="D64" s="180" t="s">
        <v>16</v>
      </c>
      <c r="E64" s="180" t="s">
        <v>17</v>
      </c>
      <c r="F64" s="180" t="s">
        <v>18</v>
      </c>
      <c r="G64" s="180" t="s">
        <v>38</v>
      </c>
      <c r="H64" s="190"/>
      <c r="I64" s="166"/>
    </row>
    <row r="65" spans="1:12" ht="15.75" hidden="1">
      <c r="A65" s="200" t="s">
        <v>48</v>
      </c>
      <c r="B65" s="180" t="s">
        <v>49</v>
      </c>
      <c r="C65" s="201"/>
      <c r="D65" s="201"/>
      <c r="E65" s="201"/>
      <c r="F65" s="201"/>
      <c r="G65" s="201"/>
      <c r="H65" s="190"/>
      <c r="I65" s="166"/>
    </row>
    <row r="66" spans="1:12" ht="15" hidden="1" customHeight="1">
      <c r="A66" s="200" t="s">
        <v>48</v>
      </c>
      <c r="B66" s="180" t="s">
        <v>49</v>
      </c>
      <c r="C66" s="201"/>
      <c r="D66" s="201"/>
      <c r="E66" s="201"/>
      <c r="F66" s="201"/>
      <c r="G66" s="201"/>
      <c r="H66" s="190"/>
      <c r="I66" s="166"/>
    </row>
    <row r="67" spans="1:12" ht="15" hidden="1" customHeight="1">
      <c r="A67" s="200" t="s">
        <v>48</v>
      </c>
      <c r="B67" s="180" t="s">
        <v>49</v>
      </c>
      <c r="C67" s="201"/>
      <c r="D67" s="201"/>
      <c r="E67" s="201"/>
      <c r="F67" s="201"/>
      <c r="G67" s="201"/>
      <c r="H67" s="190"/>
      <c r="I67" s="166"/>
    </row>
    <row r="68" spans="1:12" ht="19.5" hidden="1" customHeight="1">
      <c r="A68" s="194"/>
      <c r="B68" s="195"/>
      <c r="C68" s="196"/>
      <c r="D68" s="196"/>
      <c r="E68" s="196"/>
      <c r="F68" s="196"/>
      <c r="G68" s="196"/>
      <c r="H68" s="190"/>
      <c r="I68" s="166"/>
    </row>
    <row r="69" spans="1:12" ht="15.75" hidden="1" customHeight="1">
      <c r="A69" s="635" t="s">
        <v>26</v>
      </c>
      <c r="B69" s="635" t="s">
        <v>11</v>
      </c>
      <c r="C69" s="189" t="s">
        <v>12</v>
      </c>
      <c r="D69" s="189" t="s">
        <v>13</v>
      </c>
      <c r="E69" s="635" t="s">
        <v>14</v>
      </c>
      <c r="F69" s="635"/>
      <c r="G69" s="635"/>
      <c r="H69" s="190"/>
      <c r="I69" s="173"/>
      <c r="J69" s="173"/>
      <c r="K69" s="173"/>
      <c r="L69" s="173"/>
    </row>
    <row r="70" spans="1:12" ht="18" hidden="1" customHeight="1">
      <c r="A70" s="635"/>
      <c r="B70" s="635"/>
      <c r="C70" s="180" t="s">
        <v>15</v>
      </c>
      <c r="D70" s="180" t="s">
        <v>16</v>
      </c>
      <c r="E70" s="180" t="s">
        <v>17</v>
      </c>
      <c r="F70" s="180" t="s">
        <v>18</v>
      </c>
      <c r="G70" s="180" t="s">
        <v>38</v>
      </c>
      <c r="H70" s="172"/>
      <c r="I70" s="173"/>
      <c r="J70" s="173"/>
      <c r="K70" s="173"/>
      <c r="L70" s="173"/>
    </row>
    <row r="71" spans="1:12" ht="23.25" hidden="1" customHeight="1">
      <c r="A71" s="197" t="s">
        <v>21</v>
      </c>
      <c r="B71" s="180" t="s">
        <v>20</v>
      </c>
      <c r="C71" s="183"/>
      <c r="D71" s="183"/>
      <c r="E71" s="183"/>
      <c r="F71" s="183"/>
      <c r="G71" s="183"/>
      <c r="H71" s="172"/>
      <c r="I71" s="173"/>
      <c r="J71" s="173"/>
      <c r="K71" s="173"/>
      <c r="L71" s="173"/>
    </row>
    <row r="72" spans="1:12" ht="32.25" hidden="1" customHeight="1">
      <c r="A72" s="184" t="s">
        <v>27</v>
      </c>
      <c r="B72" s="185" t="s">
        <v>20</v>
      </c>
      <c r="C72" s="186">
        <f>SUM(C71)</f>
        <v>0</v>
      </c>
      <c r="D72" s="186">
        <f>SUM(D71)</f>
        <v>0</v>
      </c>
      <c r="E72" s="186">
        <f>SUM(E71)</f>
        <v>0</v>
      </c>
      <c r="F72" s="186">
        <f>SUM(F71)</f>
        <v>0</v>
      </c>
      <c r="G72" s="186">
        <f>SUM(G71)</f>
        <v>0</v>
      </c>
      <c r="H72" s="172"/>
      <c r="I72" s="173"/>
      <c r="J72" s="198"/>
      <c r="K72" s="198"/>
      <c r="L72" s="198"/>
    </row>
    <row r="74" spans="1:12">
      <c r="E74" s="203"/>
    </row>
  </sheetData>
  <mergeCells count="54">
    <mergeCell ref="D15:G15"/>
    <mergeCell ref="F1:G1"/>
    <mergeCell ref="D2:G2"/>
    <mergeCell ref="D3:G3"/>
    <mergeCell ref="D4:G4"/>
    <mergeCell ref="D7:G7"/>
    <mergeCell ref="D8:G8"/>
    <mergeCell ref="D9:G9"/>
    <mergeCell ref="D12:G12"/>
    <mergeCell ref="D13:G13"/>
    <mergeCell ref="D14:G14"/>
    <mergeCell ref="D6:G6"/>
    <mergeCell ref="D11:G11"/>
    <mergeCell ref="A18:G18"/>
    <mergeCell ref="A19:G19"/>
    <mergeCell ref="A33:C34"/>
    <mergeCell ref="D33:D34"/>
    <mergeCell ref="E33:G33"/>
    <mergeCell ref="A32:G32"/>
    <mergeCell ref="A20:G20"/>
    <mergeCell ref="A21:G21"/>
    <mergeCell ref="A23:G23"/>
    <mergeCell ref="A24:G24"/>
    <mergeCell ref="A25:G25"/>
    <mergeCell ref="A27:G27"/>
    <mergeCell ref="A28:G28"/>
    <mergeCell ref="A31:G31"/>
    <mergeCell ref="A35:C35"/>
    <mergeCell ref="A36:G36"/>
    <mergeCell ref="A54:A55"/>
    <mergeCell ref="B54:B55"/>
    <mergeCell ref="E54:G54"/>
    <mergeCell ref="A44:H44"/>
    <mergeCell ref="A46:G46"/>
    <mergeCell ref="A48:G48"/>
    <mergeCell ref="A49:A50"/>
    <mergeCell ref="B49:B50"/>
    <mergeCell ref="E49:G49"/>
    <mergeCell ref="H37:I37"/>
    <mergeCell ref="A38:G38"/>
    <mergeCell ref="A39:A40"/>
    <mergeCell ref="B39:B40"/>
    <mergeCell ref="E39:G39"/>
    <mergeCell ref="A37:G37"/>
    <mergeCell ref="A69:A70"/>
    <mergeCell ref="B69:B70"/>
    <mergeCell ref="E69:G69"/>
    <mergeCell ref="A58:G58"/>
    <mergeCell ref="A60:G60"/>
    <mergeCell ref="A61:G61"/>
    <mergeCell ref="A62:G62"/>
    <mergeCell ref="A63:A64"/>
    <mergeCell ref="B63:B64"/>
    <mergeCell ref="E63:G63"/>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74"/>
  <sheetViews>
    <sheetView tabSelected="1" view="pageBreakPreview" topLeftCell="A34" zoomScaleNormal="70" zoomScaleSheetLayoutView="100" workbookViewId="0">
      <selection activeCell="G51" sqref="G51"/>
    </sheetView>
  </sheetViews>
  <sheetFormatPr defaultRowHeight="15"/>
  <cols>
    <col min="1" max="1" width="44.42578125" style="202" customWidth="1"/>
    <col min="2" max="2" width="19.42578125" style="202" customWidth="1"/>
    <col min="3" max="7" width="14"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8" s="2" customFormat="1">
      <c r="A1" s="1"/>
      <c r="B1" s="1"/>
      <c r="F1" s="576" t="s">
        <v>30</v>
      </c>
      <c r="G1" s="576"/>
      <c r="H1" s="3"/>
    </row>
    <row r="2" spans="1:8" s="2" customFormat="1">
      <c r="A2" s="1"/>
      <c r="B2" s="1"/>
      <c r="D2" s="576" t="s">
        <v>0</v>
      </c>
      <c r="E2" s="576"/>
      <c r="F2" s="576"/>
      <c r="G2" s="576"/>
      <c r="H2" s="3"/>
    </row>
    <row r="3" spans="1:8" s="2" customFormat="1">
      <c r="A3" s="1"/>
      <c r="B3" s="1"/>
      <c r="D3" s="576" t="s">
        <v>218</v>
      </c>
      <c r="E3" s="576"/>
      <c r="F3" s="576"/>
      <c r="G3" s="576"/>
      <c r="H3" s="3"/>
    </row>
    <row r="4" spans="1:8" s="2" customFormat="1" ht="16.7" customHeight="1">
      <c r="A4" s="1"/>
      <c r="B4" s="1"/>
      <c r="D4" s="576" t="s">
        <v>1</v>
      </c>
      <c r="E4" s="576"/>
      <c r="F4" s="576"/>
      <c r="G4" s="576"/>
      <c r="H4" s="3"/>
    </row>
    <row r="5" spans="1:8" s="2" customFormat="1">
      <c r="A5" s="1"/>
      <c r="B5" s="1"/>
      <c r="D5" s="484"/>
      <c r="E5" s="484"/>
      <c r="F5" s="484"/>
      <c r="G5" s="484"/>
      <c r="H5" s="3"/>
    </row>
    <row r="6" spans="1:8" s="5" customFormat="1" ht="19.5" customHeight="1">
      <c r="D6" s="581" t="s">
        <v>2</v>
      </c>
      <c r="E6" s="581"/>
      <c r="F6" s="581"/>
      <c r="G6" s="581"/>
    </row>
    <row r="7" spans="1:8" s="5" customFormat="1" ht="15.75">
      <c r="D7" s="580" t="s">
        <v>3</v>
      </c>
      <c r="E7" s="580"/>
      <c r="F7" s="580"/>
      <c r="G7" s="580"/>
    </row>
    <row r="8" spans="1:8" s="5" customFormat="1" ht="15.75">
      <c r="D8" s="580" t="s">
        <v>219</v>
      </c>
      <c r="E8" s="580"/>
      <c r="F8" s="580"/>
      <c r="G8" s="580"/>
    </row>
    <row r="9" spans="1:8" s="5" customFormat="1" ht="15.75">
      <c r="D9" s="581" t="s">
        <v>4</v>
      </c>
      <c r="E9" s="581"/>
      <c r="F9" s="581"/>
      <c r="G9" s="581"/>
    </row>
    <row r="10" spans="1:8" s="5" customFormat="1" ht="21.75" customHeight="1"/>
    <row r="11" spans="1:8" s="5" customFormat="1" ht="19.5" customHeight="1">
      <c r="D11" s="581" t="s">
        <v>31</v>
      </c>
      <c r="E11" s="581"/>
      <c r="F11" s="581"/>
      <c r="G11" s="581"/>
    </row>
    <row r="12" spans="1:8" s="6" customFormat="1" ht="15.75">
      <c r="D12" s="580" t="s">
        <v>32</v>
      </c>
      <c r="E12" s="580"/>
      <c r="F12" s="580"/>
      <c r="G12" s="580"/>
    </row>
    <row r="13" spans="1:8" s="6" customFormat="1" ht="15.75">
      <c r="D13" s="580" t="s">
        <v>33</v>
      </c>
      <c r="E13" s="580"/>
      <c r="F13" s="580"/>
      <c r="G13" s="580"/>
    </row>
    <row r="14" spans="1:8" s="6" customFormat="1" ht="15.75">
      <c r="D14" s="627" t="s">
        <v>206</v>
      </c>
      <c r="E14" s="627"/>
      <c r="F14" s="627"/>
      <c r="G14" s="627"/>
    </row>
    <row r="15" spans="1:8" s="6" customFormat="1" ht="15.75">
      <c r="D15" s="580" t="s">
        <v>34</v>
      </c>
      <c r="E15" s="580"/>
      <c r="F15" s="580"/>
      <c r="G15" s="580"/>
    </row>
    <row r="16" spans="1:8" s="6" customFormat="1" ht="15.75">
      <c r="F16" s="280" t="s">
        <v>35</v>
      </c>
    </row>
    <row r="17" spans="1:13" s="6" customFormat="1" ht="9" customHeight="1"/>
    <row r="18" spans="1:13" s="9" customFormat="1" ht="15.75">
      <c r="A18" s="578" t="s">
        <v>5</v>
      </c>
      <c r="B18" s="578"/>
      <c r="C18" s="578"/>
      <c r="D18" s="578"/>
      <c r="E18" s="578"/>
      <c r="F18" s="578"/>
      <c r="G18" s="578"/>
      <c r="H18" s="8"/>
    </row>
    <row r="19" spans="1:13" s="9" customFormat="1" ht="15.75">
      <c r="A19" s="585" t="s">
        <v>207</v>
      </c>
      <c r="B19" s="585"/>
      <c r="C19" s="585"/>
      <c r="D19" s="585"/>
      <c r="E19" s="585"/>
      <c r="F19" s="585"/>
      <c r="G19" s="585"/>
      <c r="H19" s="8"/>
    </row>
    <row r="20" spans="1:13" s="9" customFormat="1" ht="15.75">
      <c r="A20" s="603" t="s">
        <v>6</v>
      </c>
      <c r="B20" s="603"/>
      <c r="C20" s="603"/>
      <c r="D20" s="603"/>
      <c r="E20" s="603"/>
      <c r="F20" s="603"/>
      <c r="G20" s="603"/>
      <c r="H20" s="8"/>
    </row>
    <row r="21" spans="1:13" s="9" customFormat="1" ht="15" customHeight="1">
      <c r="A21" s="578" t="s">
        <v>36</v>
      </c>
      <c r="B21" s="578"/>
      <c r="C21" s="578"/>
      <c r="D21" s="578"/>
      <c r="E21" s="578"/>
      <c r="F21" s="578"/>
      <c r="G21" s="578"/>
      <c r="H21" s="8"/>
    </row>
    <row r="22" spans="1:13" ht="18" customHeight="1">
      <c r="A22" s="170"/>
      <c r="B22" s="170"/>
      <c r="C22" s="171"/>
      <c r="D22" s="171"/>
      <c r="E22" s="171"/>
      <c r="F22" s="171"/>
      <c r="G22" s="171"/>
      <c r="H22" s="171"/>
      <c r="J22" s="173"/>
      <c r="K22" s="173"/>
      <c r="L22" s="173"/>
      <c r="M22" s="173"/>
    </row>
    <row r="23" spans="1:13" ht="39.200000000000003" customHeight="1">
      <c r="A23" s="650" t="s">
        <v>115</v>
      </c>
      <c r="B23" s="650"/>
      <c r="C23" s="650"/>
      <c r="D23" s="650"/>
      <c r="E23" s="650"/>
      <c r="F23" s="650"/>
      <c r="G23" s="650"/>
      <c r="H23" s="170"/>
      <c r="J23" s="173"/>
      <c r="K23" s="173"/>
      <c r="L23" s="173"/>
      <c r="M23" s="173"/>
    </row>
    <row r="24" spans="1:13" s="9" customFormat="1" ht="21.75" customHeight="1">
      <c r="A24" s="582" t="s">
        <v>205</v>
      </c>
      <c r="B24" s="582"/>
      <c r="C24" s="582"/>
      <c r="D24" s="582"/>
      <c r="E24" s="582"/>
      <c r="F24" s="582"/>
      <c r="G24" s="582"/>
    </row>
    <row r="25" spans="1:13" s="169" customFormat="1" ht="78.400000000000006" customHeight="1">
      <c r="A25" s="637" t="s">
        <v>143</v>
      </c>
      <c r="B25" s="637"/>
      <c r="C25" s="637"/>
      <c r="D25" s="637"/>
      <c r="E25" s="637"/>
      <c r="F25" s="637"/>
      <c r="G25" s="637"/>
      <c r="H25" s="174"/>
      <c r="I25" s="175"/>
      <c r="J25" s="176"/>
      <c r="K25" s="176"/>
      <c r="L25" s="176"/>
    </row>
    <row r="26" spans="1:13" s="177" customFormat="1" ht="17.25" customHeight="1">
      <c r="A26" s="167" t="s">
        <v>7</v>
      </c>
    </row>
    <row r="27" spans="1:13" s="177" customFormat="1" ht="15.75" customHeight="1">
      <c r="A27" s="652" t="s">
        <v>295</v>
      </c>
      <c r="B27" s="652"/>
      <c r="C27" s="652"/>
      <c r="D27" s="652"/>
      <c r="E27" s="652"/>
      <c r="F27" s="652"/>
      <c r="G27" s="652"/>
    </row>
    <row r="28" spans="1:13" s="177" customFormat="1" ht="18" customHeight="1">
      <c r="A28" s="642" t="s">
        <v>137</v>
      </c>
      <c r="B28" s="642"/>
      <c r="C28" s="642"/>
      <c r="D28" s="642"/>
      <c r="E28" s="642"/>
      <c r="F28" s="642"/>
      <c r="G28" s="642"/>
    </row>
    <row r="29" spans="1:13" s="177" customFormat="1" ht="16.7" customHeight="1">
      <c r="A29" s="167" t="s">
        <v>138</v>
      </c>
    </row>
    <row r="30" spans="1:13" s="177" customFormat="1" ht="15.75">
      <c r="A30" s="167" t="s">
        <v>139</v>
      </c>
    </row>
    <row r="31" spans="1:13" ht="32.450000000000003" customHeight="1">
      <c r="A31" s="637" t="s">
        <v>200</v>
      </c>
      <c r="B31" s="637"/>
      <c r="C31" s="637"/>
      <c r="D31" s="637"/>
      <c r="E31" s="637"/>
      <c r="F31" s="637"/>
      <c r="G31" s="637"/>
      <c r="H31" s="170"/>
      <c r="I31" s="178"/>
      <c r="J31" s="179"/>
      <c r="K31" s="179"/>
      <c r="L31" s="179"/>
    </row>
    <row r="32" spans="1:13" s="177" customFormat="1" ht="15.6" customHeight="1">
      <c r="A32" s="705" t="s">
        <v>407</v>
      </c>
      <c r="B32" s="698"/>
      <c r="C32" s="698"/>
      <c r="D32" s="698"/>
      <c r="E32" s="698"/>
      <c r="F32" s="698"/>
      <c r="G32" s="698"/>
    </row>
    <row r="33" spans="1:13" s="165" customFormat="1" ht="20.25" customHeight="1">
      <c r="A33" s="575" t="s">
        <v>67</v>
      </c>
      <c r="B33" s="575"/>
      <c r="C33" s="575"/>
      <c r="D33" s="575" t="s">
        <v>11</v>
      </c>
      <c r="E33" s="575" t="s">
        <v>68</v>
      </c>
      <c r="F33" s="575"/>
      <c r="G33" s="575"/>
    </row>
    <row r="34" spans="1:13" s="165" customFormat="1" ht="19.5" customHeight="1">
      <c r="A34" s="575"/>
      <c r="B34" s="575"/>
      <c r="C34" s="575"/>
      <c r="D34" s="575"/>
      <c r="E34" s="488" t="s">
        <v>16</v>
      </c>
      <c r="F34" s="488" t="s">
        <v>17</v>
      </c>
      <c r="G34" s="488" t="s">
        <v>18</v>
      </c>
    </row>
    <row r="35" spans="1:13" s="165" customFormat="1" ht="19.5" customHeight="1">
      <c r="A35" s="572" t="s">
        <v>118</v>
      </c>
      <c r="B35" s="573"/>
      <c r="C35" s="574"/>
      <c r="D35" s="52" t="s">
        <v>70</v>
      </c>
      <c r="E35" s="52" t="s">
        <v>119</v>
      </c>
      <c r="F35" s="52" t="s">
        <v>119</v>
      </c>
      <c r="G35" s="52" t="s">
        <v>119</v>
      </c>
    </row>
    <row r="36" spans="1:13" ht="31.5" customHeight="1">
      <c r="A36" s="637" t="s">
        <v>189</v>
      </c>
      <c r="B36" s="637"/>
      <c r="C36" s="637"/>
      <c r="D36" s="637"/>
      <c r="E36" s="637"/>
      <c r="F36" s="637"/>
      <c r="G36" s="637"/>
      <c r="H36" s="170"/>
    </row>
    <row r="37" spans="1:13" ht="15.75">
      <c r="A37" s="656"/>
      <c r="B37" s="656"/>
      <c r="C37" s="656"/>
      <c r="D37" s="656"/>
      <c r="E37" s="656"/>
      <c r="F37" s="656"/>
      <c r="G37" s="656"/>
      <c r="H37" s="657" t="s">
        <v>8</v>
      </c>
      <c r="I37" s="657"/>
    </row>
    <row r="38" spans="1:13" ht="18.75" customHeight="1">
      <c r="A38" s="643" t="s">
        <v>9</v>
      </c>
      <c r="B38" s="643"/>
      <c r="C38" s="643"/>
      <c r="D38" s="643"/>
      <c r="E38" s="643"/>
      <c r="F38" s="643"/>
      <c r="G38" s="643"/>
      <c r="H38" s="172"/>
      <c r="I38" s="166"/>
    </row>
    <row r="39" spans="1:13" ht="30.95" customHeight="1">
      <c r="A39" s="644" t="s">
        <v>10</v>
      </c>
      <c r="B39" s="644" t="s">
        <v>11</v>
      </c>
      <c r="C39" s="491" t="s">
        <v>12</v>
      </c>
      <c r="D39" s="491" t="s">
        <v>13</v>
      </c>
      <c r="E39" s="647" t="s">
        <v>14</v>
      </c>
      <c r="F39" s="648"/>
      <c r="G39" s="649"/>
      <c r="H39" s="172"/>
      <c r="I39" s="166"/>
    </row>
    <row r="40" spans="1:13" ht="17.25" customHeight="1">
      <c r="A40" s="645"/>
      <c r="B40" s="646"/>
      <c r="C40" s="490" t="s">
        <v>15</v>
      </c>
      <c r="D40" s="490" t="s">
        <v>16</v>
      </c>
      <c r="E40" s="490" t="s">
        <v>17</v>
      </c>
      <c r="F40" s="490" t="s">
        <v>18</v>
      </c>
      <c r="G40" s="490" t="s">
        <v>38</v>
      </c>
      <c r="H40" s="172"/>
      <c r="I40" s="166"/>
    </row>
    <row r="41" spans="1:13" ht="33" customHeight="1">
      <c r="A41" s="182" t="s">
        <v>19</v>
      </c>
      <c r="B41" s="491" t="s">
        <v>20</v>
      </c>
      <c r="C41" s="183">
        <f>C58</f>
        <v>634325.4</v>
      </c>
      <c r="D41" s="183">
        <f t="shared" ref="D41:G41" si="0">D58</f>
        <v>966070</v>
      </c>
      <c r="E41" s="183">
        <f t="shared" si="0"/>
        <v>1177667</v>
      </c>
      <c r="F41" s="183">
        <f t="shared" si="0"/>
        <v>0</v>
      </c>
      <c r="G41" s="183">
        <f t="shared" si="0"/>
        <v>0</v>
      </c>
      <c r="H41" s="172"/>
      <c r="I41" s="166"/>
    </row>
    <row r="42" spans="1:13" ht="21.75" customHeight="1">
      <c r="A42" s="182" t="s">
        <v>21</v>
      </c>
      <c r="B42" s="491" t="s">
        <v>20</v>
      </c>
      <c r="C42" s="183">
        <f>C73</f>
        <v>85928.7</v>
      </c>
      <c r="D42" s="183">
        <f t="shared" ref="D42:G42" si="1">D73</f>
        <v>101393</v>
      </c>
      <c r="E42" s="183">
        <f t="shared" si="1"/>
        <v>105956</v>
      </c>
      <c r="F42" s="183">
        <f t="shared" si="1"/>
        <v>110724</v>
      </c>
      <c r="G42" s="183">
        <f t="shared" si="1"/>
        <v>115706</v>
      </c>
      <c r="H42" s="172"/>
      <c r="I42" s="166"/>
    </row>
    <row r="43" spans="1:13" ht="27.75" customHeight="1">
      <c r="A43" s="184" t="s">
        <v>22</v>
      </c>
      <c r="B43" s="489" t="s">
        <v>20</v>
      </c>
      <c r="C43" s="186">
        <f>C41+C42</f>
        <v>720254.1</v>
      </c>
      <c r="D43" s="186">
        <f>D41+D42</f>
        <v>1067463</v>
      </c>
      <c r="E43" s="186">
        <f>E41+E42</f>
        <v>1283623</v>
      </c>
      <c r="F43" s="186">
        <f>F41+F42</f>
        <v>110724</v>
      </c>
      <c r="G43" s="186">
        <f>G41+G42</f>
        <v>115706</v>
      </c>
      <c r="H43" s="187"/>
      <c r="I43" s="173"/>
      <c r="J43" s="173"/>
      <c r="K43" s="173"/>
      <c r="L43" s="173"/>
    </row>
    <row r="44" spans="1:13" s="169" customFormat="1" ht="19.5" customHeight="1">
      <c r="A44" s="650" t="s">
        <v>23</v>
      </c>
      <c r="B44" s="650"/>
      <c r="C44" s="650"/>
      <c r="D44" s="650"/>
      <c r="E44" s="650"/>
      <c r="F44" s="650"/>
      <c r="G44" s="650"/>
      <c r="H44" s="650"/>
      <c r="I44" s="168"/>
      <c r="J44" s="171"/>
      <c r="K44" s="171"/>
      <c r="L44" s="171"/>
      <c r="M44" s="171"/>
    </row>
    <row r="45" spans="1:13" s="177" customFormat="1" ht="17.25" customHeight="1">
      <c r="A45" s="167" t="s">
        <v>24</v>
      </c>
    </row>
    <row r="46" spans="1:13" s="177" customFormat="1" ht="15.6" customHeight="1">
      <c r="A46" s="642" t="s">
        <v>137</v>
      </c>
      <c r="B46" s="642"/>
      <c r="C46" s="642"/>
      <c r="D46" s="642"/>
      <c r="E46" s="642"/>
      <c r="F46" s="642"/>
      <c r="G46" s="642"/>
    </row>
    <row r="47" spans="1:13" s="177" customFormat="1" ht="17.25" customHeight="1">
      <c r="A47" s="167" t="s">
        <v>139</v>
      </c>
      <c r="B47" s="188"/>
      <c r="C47" s="188"/>
      <c r="D47" s="188"/>
      <c r="E47" s="188"/>
      <c r="F47" s="188"/>
      <c r="G47" s="188"/>
    </row>
    <row r="48" spans="1:13" ht="32.25" customHeight="1">
      <c r="A48" s="640" t="s">
        <v>190</v>
      </c>
      <c r="B48" s="640"/>
      <c r="C48" s="640"/>
      <c r="D48" s="640"/>
      <c r="E48" s="640"/>
      <c r="F48" s="640"/>
      <c r="G48" s="640"/>
      <c r="H48" s="170"/>
    </row>
    <row r="49" spans="1:256" ht="28.5" customHeight="1">
      <c r="A49" s="641" t="s">
        <v>25</v>
      </c>
      <c r="B49" s="635" t="s">
        <v>11</v>
      </c>
      <c r="C49" s="189" t="s">
        <v>12</v>
      </c>
      <c r="D49" s="189" t="s">
        <v>13</v>
      </c>
      <c r="E49" s="635" t="s">
        <v>14</v>
      </c>
      <c r="F49" s="635"/>
      <c r="G49" s="635"/>
      <c r="H49" s="190"/>
      <c r="I49" s="166"/>
    </row>
    <row r="50" spans="1:256" ht="14.25" customHeight="1">
      <c r="A50" s="641"/>
      <c r="B50" s="635"/>
      <c r="C50" s="491" t="s">
        <v>15</v>
      </c>
      <c r="D50" s="491" t="s">
        <v>16</v>
      </c>
      <c r="E50" s="491" t="s">
        <v>17</v>
      </c>
      <c r="F50" s="491" t="s">
        <v>18</v>
      </c>
      <c r="G50" s="491" t="s">
        <v>38</v>
      </c>
      <c r="H50" s="190"/>
      <c r="I50" s="166"/>
    </row>
    <row r="51" spans="1:256" s="283" customFormat="1" ht="23.1" customHeight="1">
      <c r="A51" s="487" t="s">
        <v>191</v>
      </c>
      <c r="B51" s="52" t="s">
        <v>95</v>
      </c>
      <c r="C51" s="493">
        <v>159748</v>
      </c>
      <c r="D51" s="493">
        <v>168782</v>
      </c>
      <c r="E51" s="493">
        <v>174237</v>
      </c>
      <c r="F51" s="52"/>
      <c r="G51" s="52"/>
      <c r="H51" s="282"/>
    </row>
    <row r="52" spans="1:256" ht="12" customHeight="1">
      <c r="A52" s="194"/>
      <c r="B52" s="195"/>
      <c r="C52" s="196"/>
      <c r="D52" s="196"/>
      <c r="E52" s="196"/>
      <c r="F52" s="196"/>
      <c r="G52" s="196"/>
      <c r="H52" s="190"/>
      <c r="I52" s="166"/>
    </row>
    <row r="53" spans="1:256" s="276" customFormat="1" ht="15.75">
      <c r="A53" s="655" t="s">
        <v>26</v>
      </c>
      <c r="B53" s="655" t="s">
        <v>11</v>
      </c>
      <c r="C53" s="655" t="s">
        <v>305</v>
      </c>
      <c r="D53" s="655" t="s">
        <v>306</v>
      </c>
      <c r="E53" s="655" t="s">
        <v>68</v>
      </c>
      <c r="F53" s="655"/>
      <c r="G53" s="655"/>
      <c r="H53" s="275"/>
    </row>
    <row r="54" spans="1:256" s="276" customFormat="1" ht="15.75">
      <c r="A54" s="655"/>
      <c r="B54" s="655"/>
      <c r="C54" s="655"/>
      <c r="D54" s="655"/>
      <c r="E54" s="493" t="s">
        <v>17</v>
      </c>
      <c r="F54" s="493" t="s">
        <v>18</v>
      </c>
      <c r="G54" s="493" t="s">
        <v>38</v>
      </c>
      <c r="H54" s="275"/>
    </row>
    <row r="55" spans="1:256" s="276" customFormat="1" ht="28.5" customHeight="1">
      <c r="A55" s="496" t="s">
        <v>19</v>
      </c>
      <c r="B55" s="493" t="s">
        <v>20</v>
      </c>
      <c r="C55" s="313">
        <f>C56+C57</f>
        <v>634325.4</v>
      </c>
      <c r="D55" s="313">
        <f>D56+D57</f>
        <v>966070</v>
      </c>
      <c r="E55" s="313">
        <f t="shared" ref="E55:G55" si="2">E56+E57</f>
        <v>1177667</v>
      </c>
      <c r="F55" s="313">
        <f t="shared" si="2"/>
        <v>0</v>
      </c>
      <c r="G55" s="313">
        <f t="shared" si="2"/>
        <v>0</v>
      </c>
      <c r="H55" s="275"/>
    </row>
    <row r="56" spans="1:256" customFormat="1" ht="31.5">
      <c r="A56" s="496" t="s">
        <v>221</v>
      </c>
      <c r="B56" s="557" t="s">
        <v>20</v>
      </c>
      <c r="C56" s="313">
        <v>0</v>
      </c>
      <c r="D56" s="313">
        <v>69958</v>
      </c>
      <c r="E56" s="313">
        <v>0</v>
      </c>
      <c r="F56" s="313">
        <v>0</v>
      </c>
      <c r="G56" s="313">
        <v>0</v>
      </c>
    </row>
    <row r="57" spans="1:256" s="276" customFormat="1" ht="15.75">
      <c r="A57" s="496" t="s">
        <v>320</v>
      </c>
      <c r="B57" s="493" t="s">
        <v>20</v>
      </c>
      <c r="C57" s="313">
        <v>634325.4</v>
      </c>
      <c r="D57" s="313">
        <f>966070-D56</f>
        <v>896112</v>
      </c>
      <c r="E57" s="313">
        <v>1177667</v>
      </c>
      <c r="F57" s="313"/>
      <c r="G57" s="313"/>
      <c r="H57" s="275"/>
    </row>
    <row r="58" spans="1:256" s="276" customFormat="1" ht="31.5">
      <c r="A58" s="497" t="s">
        <v>27</v>
      </c>
      <c r="B58" s="498" t="s">
        <v>20</v>
      </c>
      <c r="C58" s="499">
        <f>C55</f>
        <v>634325.4</v>
      </c>
      <c r="D58" s="499">
        <f t="shared" ref="D58:G58" si="3">D55</f>
        <v>966070</v>
      </c>
      <c r="E58" s="499">
        <f t="shared" si="3"/>
        <v>1177667</v>
      </c>
      <c r="F58" s="499">
        <f t="shared" si="3"/>
        <v>0</v>
      </c>
      <c r="G58" s="499">
        <f t="shared" si="3"/>
        <v>0</v>
      </c>
      <c r="H58" s="275"/>
      <c r="J58" s="289"/>
      <c r="K58" s="289"/>
      <c r="L58" s="289"/>
    </row>
    <row r="59" spans="1:256" s="276" customFormat="1" ht="8.25" customHeight="1">
      <c r="A59" s="486"/>
      <c r="B59" s="486"/>
      <c r="C59" s="291"/>
      <c r="D59" s="292"/>
      <c r="E59" s="292"/>
      <c r="F59" s="292"/>
      <c r="G59" s="292"/>
      <c r="H59" s="292"/>
      <c r="I59" s="275"/>
      <c r="K59" s="289"/>
      <c r="L59" s="289"/>
      <c r="M59" s="289"/>
    </row>
    <row r="60" spans="1:256" s="276" customFormat="1" ht="15.75">
      <c r="A60" s="625" t="s">
        <v>309</v>
      </c>
      <c r="B60" s="625"/>
      <c r="C60" s="625"/>
      <c r="D60" s="625"/>
      <c r="E60" s="625"/>
      <c r="F60" s="625"/>
      <c r="G60" s="625"/>
      <c r="H60" s="293"/>
      <c r="I60" s="275"/>
    </row>
    <row r="61" spans="1:256" s="276" customFormat="1" ht="15.75">
      <c r="A61" s="294" t="s">
        <v>310</v>
      </c>
      <c r="B61" s="294"/>
      <c r="C61" s="294"/>
      <c r="D61" s="294"/>
      <c r="E61" s="294"/>
      <c r="F61" s="294"/>
      <c r="G61" s="294"/>
      <c r="H61" s="294"/>
      <c r="I61" s="275"/>
    </row>
    <row r="62" spans="1:256" s="500" customFormat="1" ht="15.75">
      <c r="A62" s="626" t="s">
        <v>317</v>
      </c>
      <c r="B62" s="626"/>
      <c r="C62" s="626"/>
      <c r="D62" s="626"/>
      <c r="E62" s="626"/>
      <c r="F62" s="626"/>
      <c r="G62" s="626"/>
      <c r="H62" s="297"/>
      <c r="I62" s="706"/>
      <c r="J62" s="706"/>
      <c r="K62" s="706"/>
      <c r="L62" s="706"/>
      <c r="M62" s="706"/>
      <c r="N62" s="706"/>
      <c r="O62" s="706"/>
      <c r="P62" s="297"/>
      <c r="Q62" s="706"/>
      <c r="R62" s="706"/>
      <c r="S62" s="706"/>
      <c r="T62" s="706"/>
      <c r="U62" s="706"/>
      <c r="V62" s="706"/>
      <c r="W62" s="706"/>
      <c r="X62" s="297"/>
      <c r="Y62" s="706"/>
      <c r="Z62" s="706"/>
      <c r="AA62" s="706"/>
      <c r="AB62" s="706"/>
      <c r="AC62" s="706"/>
      <c r="AD62" s="706"/>
      <c r="AE62" s="706"/>
      <c r="AF62" s="297"/>
      <c r="AG62" s="706"/>
      <c r="AH62" s="706"/>
      <c r="AI62" s="706"/>
      <c r="AJ62" s="706"/>
      <c r="AK62" s="706"/>
      <c r="AL62" s="706"/>
      <c r="AM62" s="706"/>
      <c r="AN62" s="297"/>
      <c r="AO62" s="706"/>
      <c r="AP62" s="706"/>
      <c r="AQ62" s="706"/>
      <c r="AR62" s="706"/>
      <c r="AS62" s="706"/>
      <c r="AT62" s="706"/>
      <c r="AU62" s="706"/>
      <c r="AV62" s="297"/>
      <c r="AW62" s="706"/>
      <c r="AX62" s="706"/>
      <c r="AY62" s="706"/>
      <c r="AZ62" s="706"/>
      <c r="BA62" s="706"/>
      <c r="BB62" s="706"/>
      <c r="BC62" s="706"/>
      <c r="BD62" s="297"/>
      <c r="BE62" s="706"/>
      <c r="BF62" s="706"/>
      <c r="BG62" s="706"/>
      <c r="BH62" s="706"/>
      <c r="BI62" s="706"/>
      <c r="BJ62" s="706"/>
      <c r="BK62" s="706"/>
      <c r="BL62" s="297"/>
      <c r="BM62" s="706"/>
      <c r="BN62" s="706"/>
      <c r="BO62" s="706"/>
      <c r="BP62" s="706"/>
      <c r="BQ62" s="706"/>
      <c r="BR62" s="706"/>
      <c r="BS62" s="706"/>
      <c r="BT62" s="297"/>
      <c r="BU62" s="706"/>
      <c r="BV62" s="706"/>
      <c r="BW62" s="706"/>
      <c r="BX62" s="706"/>
      <c r="BY62" s="706"/>
      <c r="BZ62" s="706"/>
      <c r="CA62" s="706"/>
      <c r="CB62" s="297"/>
      <c r="CC62" s="706"/>
      <c r="CD62" s="706"/>
      <c r="CE62" s="706"/>
      <c r="CF62" s="706"/>
      <c r="CG62" s="706"/>
      <c r="CH62" s="706"/>
      <c r="CI62" s="706"/>
      <c r="CJ62" s="297"/>
      <c r="CK62" s="706"/>
      <c r="CL62" s="706"/>
      <c r="CM62" s="706"/>
      <c r="CN62" s="706"/>
      <c r="CO62" s="706"/>
      <c r="CP62" s="706"/>
      <c r="CQ62" s="706"/>
      <c r="CR62" s="297"/>
      <c r="CS62" s="706"/>
      <c r="CT62" s="706"/>
      <c r="CU62" s="706"/>
      <c r="CV62" s="706"/>
      <c r="CW62" s="706"/>
      <c r="CX62" s="706"/>
      <c r="CY62" s="706"/>
      <c r="CZ62" s="297"/>
      <c r="DA62" s="706"/>
      <c r="DB62" s="706"/>
      <c r="DC62" s="706"/>
      <c r="DD62" s="706"/>
      <c r="DE62" s="706"/>
      <c r="DF62" s="706"/>
      <c r="DG62" s="706"/>
      <c r="DH62" s="297"/>
      <c r="DI62" s="706"/>
      <c r="DJ62" s="706"/>
      <c r="DK62" s="706"/>
      <c r="DL62" s="706"/>
      <c r="DM62" s="706"/>
      <c r="DN62" s="706"/>
      <c r="DO62" s="706"/>
      <c r="DP62" s="297"/>
      <c r="DQ62" s="706"/>
      <c r="DR62" s="706"/>
      <c r="DS62" s="706"/>
      <c r="DT62" s="706"/>
      <c r="DU62" s="706"/>
      <c r="DV62" s="706"/>
      <c r="DW62" s="706"/>
      <c r="DX62" s="297"/>
      <c r="DY62" s="706"/>
      <c r="DZ62" s="706"/>
      <c r="EA62" s="706"/>
      <c r="EB62" s="706"/>
      <c r="EC62" s="706"/>
      <c r="ED62" s="706"/>
      <c r="EE62" s="706"/>
      <c r="EF62" s="297"/>
      <c r="EG62" s="706"/>
      <c r="EH62" s="706"/>
      <c r="EI62" s="706"/>
      <c r="EJ62" s="706"/>
      <c r="EK62" s="706"/>
      <c r="EL62" s="706"/>
      <c r="EM62" s="706"/>
      <c r="EN62" s="297"/>
      <c r="EO62" s="706"/>
      <c r="EP62" s="706"/>
      <c r="EQ62" s="706"/>
      <c r="ER62" s="706"/>
      <c r="ES62" s="706"/>
      <c r="ET62" s="706"/>
      <c r="EU62" s="706"/>
      <c r="EV62" s="297"/>
      <c r="EW62" s="706"/>
      <c r="EX62" s="706"/>
      <c r="EY62" s="706"/>
      <c r="EZ62" s="706"/>
      <c r="FA62" s="706"/>
      <c r="FB62" s="706"/>
      <c r="FC62" s="706"/>
      <c r="FD62" s="297"/>
      <c r="FE62" s="706"/>
      <c r="FF62" s="706"/>
      <c r="FG62" s="706"/>
      <c r="FH62" s="706"/>
      <c r="FI62" s="706"/>
      <c r="FJ62" s="706"/>
      <c r="FK62" s="706"/>
      <c r="FL62" s="297"/>
      <c r="FM62" s="706"/>
      <c r="FN62" s="706"/>
      <c r="FO62" s="706"/>
      <c r="FP62" s="706"/>
      <c r="FQ62" s="706"/>
      <c r="FR62" s="706"/>
      <c r="FS62" s="706"/>
      <c r="FT62" s="297"/>
      <c r="FU62" s="706"/>
      <c r="FV62" s="706"/>
      <c r="FW62" s="706"/>
      <c r="FX62" s="706"/>
      <c r="FY62" s="706"/>
      <c r="FZ62" s="706"/>
      <c r="GA62" s="706"/>
      <c r="GB62" s="297"/>
      <c r="GC62" s="706"/>
      <c r="GD62" s="706"/>
      <c r="GE62" s="706"/>
      <c r="GF62" s="706"/>
      <c r="GG62" s="706"/>
      <c r="GH62" s="706"/>
      <c r="GI62" s="706"/>
      <c r="GJ62" s="297"/>
      <c r="GK62" s="706"/>
      <c r="GL62" s="706"/>
      <c r="GM62" s="706"/>
      <c r="GN62" s="706"/>
      <c r="GO62" s="706"/>
      <c r="GP62" s="706"/>
      <c r="GQ62" s="706"/>
      <c r="GR62" s="297"/>
      <c r="GS62" s="706"/>
      <c r="GT62" s="706"/>
      <c r="GU62" s="706"/>
      <c r="GV62" s="706"/>
      <c r="GW62" s="706"/>
      <c r="GX62" s="706"/>
      <c r="GY62" s="706"/>
      <c r="GZ62" s="297"/>
      <c r="HA62" s="706"/>
      <c r="HB62" s="706"/>
      <c r="HC62" s="706"/>
      <c r="HD62" s="706"/>
      <c r="HE62" s="706"/>
      <c r="HF62" s="706"/>
      <c r="HG62" s="706"/>
      <c r="HH62" s="297"/>
      <c r="HI62" s="706"/>
      <c r="HJ62" s="706"/>
      <c r="HK62" s="706"/>
      <c r="HL62" s="706"/>
      <c r="HM62" s="706"/>
      <c r="HN62" s="706"/>
      <c r="HO62" s="706"/>
      <c r="HP62" s="297"/>
      <c r="HQ62" s="706"/>
      <c r="HR62" s="706"/>
      <c r="HS62" s="706"/>
      <c r="HT62" s="706"/>
      <c r="HU62" s="706"/>
      <c r="HV62" s="706"/>
      <c r="HW62" s="706"/>
      <c r="HX62" s="297"/>
      <c r="HY62" s="706"/>
      <c r="HZ62" s="706"/>
      <c r="IA62" s="706"/>
      <c r="IB62" s="706"/>
      <c r="IC62" s="706"/>
      <c r="ID62" s="706"/>
      <c r="IE62" s="706"/>
      <c r="IF62" s="297"/>
      <c r="IG62" s="706"/>
      <c r="IH62" s="706"/>
      <c r="II62" s="706"/>
      <c r="IJ62" s="706"/>
      <c r="IK62" s="706"/>
      <c r="IL62" s="706"/>
      <c r="IM62" s="706"/>
      <c r="IN62" s="297"/>
      <c r="IO62" s="706"/>
      <c r="IP62" s="706"/>
      <c r="IQ62" s="706"/>
      <c r="IR62" s="706"/>
      <c r="IS62" s="706"/>
      <c r="IT62" s="706"/>
      <c r="IU62" s="706"/>
      <c r="IV62" s="297"/>
    </row>
    <row r="63" spans="1:256" s="297" customFormat="1" ht="15.75">
      <c r="A63" s="494" t="s">
        <v>263</v>
      </c>
      <c r="I63" s="494"/>
      <c r="Q63" s="494"/>
      <c r="Y63" s="494"/>
      <c r="AG63" s="494"/>
      <c r="AO63" s="494"/>
      <c r="AW63" s="494"/>
      <c r="BE63" s="494"/>
      <c r="BM63" s="494"/>
      <c r="BU63" s="494"/>
      <c r="CC63" s="494"/>
      <c r="CK63" s="494"/>
      <c r="CS63" s="494"/>
      <c r="DA63" s="494"/>
      <c r="DI63" s="494"/>
      <c r="DQ63" s="494"/>
      <c r="DY63" s="494"/>
      <c r="EG63" s="494"/>
      <c r="EO63" s="494"/>
      <c r="EW63" s="494"/>
      <c r="FE63" s="494"/>
      <c r="FM63" s="494"/>
      <c r="FU63" s="494"/>
      <c r="GC63" s="494"/>
      <c r="GK63" s="494"/>
      <c r="GS63" s="494"/>
      <c r="HA63" s="494"/>
      <c r="HI63" s="494"/>
      <c r="HQ63" s="494"/>
      <c r="HY63" s="494"/>
      <c r="IG63" s="494"/>
      <c r="IO63" s="494"/>
    </row>
    <row r="64" spans="1:256" s="276" customFormat="1" ht="34.5" customHeight="1">
      <c r="A64" s="625" t="s">
        <v>330</v>
      </c>
      <c r="B64" s="625"/>
      <c r="C64" s="625"/>
      <c r="D64" s="625"/>
      <c r="E64" s="625"/>
      <c r="F64" s="625"/>
      <c r="G64" s="625"/>
      <c r="H64" s="293"/>
      <c r="I64" s="275"/>
    </row>
    <row r="65" spans="1:256" s="276" customFormat="1" ht="5.25" customHeight="1">
      <c r="A65" s="294"/>
      <c r="B65" s="293"/>
      <c r="C65" s="293"/>
      <c r="D65" s="293"/>
      <c r="E65" s="293"/>
      <c r="F65" s="293"/>
      <c r="G65" s="293"/>
      <c r="H65" s="293"/>
      <c r="I65" s="275"/>
    </row>
    <row r="66" spans="1:256" s="276" customFormat="1" ht="15.75">
      <c r="A66" s="655" t="s">
        <v>25</v>
      </c>
      <c r="B66" s="655" t="s">
        <v>11</v>
      </c>
      <c r="C66" s="655" t="s">
        <v>305</v>
      </c>
      <c r="D66" s="655" t="s">
        <v>306</v>
      </c>
      <c r="E66" s="655" t="s">
        <v>68</v>
      </c>
      <c r="F66" s="655"/>
      <c r="G66" s="655"/>
      <c r="H66" s="275"/>
    </row>
    <row r="67" spans="1:256" s="276" customFormat="1" ht="15.75">
      <c r="A67" s="655"/>
      <c r="B67" s="655"/>
      <c r="C67" s="655"/>
      <c r="D67" s="655"/>
      <c r="E67" s="493" t="s">
        <v>17</v>
      </c>
      <c r="F67" s="493" t="s">
        <v>18</v>
      </c>
      <c r="G67" s="493" t="s">
        <v>38</v>
      </c>
      <c r="H67" s="275"/>
    </row>
    <row r="68" spans="1:256" s="276" customFormat="1" ht="31.5" customHeight="1">
      <c r="A68" s="320" t="s">
        <v>331</v>
      </c>
      <c r="B68" s="493" t="s">
        <v>332</v>
      </c>
      <c r="C68" s="493">
        <v>69935</v>
      </c>
      <c r="D68" s="493">
        <v>77944</v>
      </c>
      <c r="E68" s="493">
        <v>77407</v>
      </c>
      <c r="F68" s="493">
        <v>77407</v>
      </c>
      <c r="G68" s="493">
        <v>77407</v>
      </c>
      <c r="H68" s="275"/>
    </row>
    <row r="69" spans="1:256" s="276" customFormat="1" ht="16.5" customHeight="1">
      <c r="A69" s="293"/>
      <c r="B69" s="293"/>
      <c r="C69" s="293"/>
      <c r="D69" s="293"/>
      <c r="E69" s="293"/>
      <c r="F69" s="293"/>
      <c r="G69" s="293"/>
      <c r="H69" s="293"/>
      <c r="I69" s="275"/>
    </row>
    <row r="70" spans="1:256" s="276" customFormat="1" ht="15.75">
      <c r="A70" s="655" t="s">
        <v>26</v>
      </c>
      <c r="B70" s="655" t="s">
        <v>11</v>
      </c>
      <c r="C70" s="655" t="s">
        <v>305</v>
      </c>
      <c r="D70" s="655" t="s">
        <v>306</v>
      </c>
      <c r="E70" s="655" t="s">
        <v>68</v>
      </c>
      <c r="F70" s="655"/>
      <c r="G70" s="655"/>
      <c r="H70" s="275"/>
    </row>
    <row r="71" spans="1:256" s="276" customFormat="1" ht="15.75">
      <c r="A71" s="655"/>
      <c r="B71" s="655"/>
      <c r="C71" s="655"/>
      <c r="D71" s="655"/>
      <c r="E71" s="493" t="s">
        <v>17</v>
      </c>
      <c r="F71" s="493" t="s">
        <v>18</v>
      </c>
      <c r="G71" s="493" t="s">
        <v>38</v>
      </c>
      <c r="H71" s="275"/>
    </row>
    <row r="72" spans="1:256" s="276" customFormat="1" ht="15.75">
      <c r="A72" s="501" t="s">
        <v>21</v>
      </c>
      <c r="B72" s="493" t="s">
        <v>20</v>
      </c>
      <c r="C72" s="313">
        <v>85928.7</v>
      </c>
      <c r="D72" s="313">
        <v>101393</v>
      </c>
      <c r="E72" s="313">
        <v>105956</v>
      </c>
      <c r="F72" s="313">
        <v>110724</v>
      </c>
      <c r="G72" s="313">
        <v>115706</v>
      </c>
      <c r="H72" s="275"/>
      <c r="IV72" s="275"/>
    </row>
    <row r="73" spans="1:256" s="276" customFormat="1" ht="31.5">
      <c r="A73" s="497" t="s">
        <v>27</v>
      </c>
      <c r="B73" s="498" t="s">
        <v>20</v>
      </c>
      <c r="C73" s="499">
        <f>C72</f>
        <v>85928.7</v>
      </c>
      <c r="D73" s="499">
        <f>D72</f>
        <v>101393</v>
      </c>
      <c r="E73" s="499">
        <f>E72</f>
        <v>105956</v>
      </c>
      <c r="F73" s="499">
        <f>F72</f>
        <v>110724</v>
      </c>
      <c r="G73" s="499">
        <f>G72</f>
        <v>115706</v>
      </c>
      <c r="H73" s="275"/>
      <c r="IV73" s="275"/>
    </row>
    <row r="74" spans="1:256">
      <c r="E74" s="203"/>
    </row>
  </sheetData>
  <mergeCells count="90">
    <mergeCell ref="IG62:IM62"/>
    <mergeCell ref="IO62:IU62"/>
    <mergeCell ref="A64:G64"/>
    <mergeCell ref="A66:A67"/>
    <mergeCell ref="B66:B67"/>
    <mergeCell ref="C66:C67"/>
    <mergeCell ref="D66:D67"/>
    <mergeCell ref="E66:G66"/>
    <mergeCell ref="GS62:GY62"/>
    <mergeCell ref="HA62:HG62"/>
    <mergeCell ref="HI62:HO62"/>
    <mergeCell ref="HQ62:HW62"/>
    <mergeCell ref="HY62:IE62"/>
    <mergeCell ref="FE62:FK62"/>
    <mergeCell ref="FM62:FS62"/>
    <mergeCell ref="FU62:GA62"/>
    <mergeCell ref="GC62:GI62"/>
    <mergeCell ref="GK62:GQ62"/>
    <mergeCell ref="DQ62:DW62"/>
    <mergeCell ref="DY62:EE62"/>
    <mergeCell ref="EG62:EM62"/>
    <mergeCell ref="EO62:EU62"/>
    <mergeCell ref="EW62:FC62"/>
    <mergeCell ref="CC62:CI62"/>
    <mergeCell ref="CK62:CQ62"/>
    <mergeCell ref="CS62:CY62"/>
    <mergeCell ref="DA62:DG62"/>
    <mergeCell ref="DI62:DO62"/>
    <mergeCell ref="AO62:AU62"/>
    <mergeCell ref="AW62:BC62"/>
    <mergeCell ref="BE62:BK62"/>
    <mergeCell ref="BM62:BS62"/>
    <mergeCell ref="BU62:CA62"/>
    <mergeCell ref="I62:O62"/>
    <mergeCell ref="Q62:W62"/>
    <mergeCell ref="Y62:AE62"/>
    <mergeCell ref="AG62:AM62"/>
    <mergeCell ref="A60:G60"/>
    <mergeCell ref="A62:G62"/>
    <mergeCell ref="D15:G15"/>
    <mergeCell ref="F1:G1"/>
    <mergeCell ref="D2:G2"/>
    <mergeCell ref="D3:G3"/>
    <mergeCell ref="D4:G4"/>
    <mergeCell ref="D7:G7"/>
    <mergeCell ref="D8:G8"/>
    <mergeCell ref="D9:G9"/>
    <mergeCell ref="D12:G12"/>
    <mergeCell ref="D13:G13"/>
    <mergeCell ref="D14:G14"/>
    <mergeCell ref="D6:G6"/>
    <mergeCell ref="D11:G11"/>
    <mergeCell ref="A18:G18"/>
    <mergeCell ref="A19:G19"/>
    <mergeCell ref="A33:C34"/>
    <mergeCell ref="D33:D34"/>
    <mergeCell ref="E33:G33"/>
    <mergeCell ref="A32:G32"/>
    <mergeCell ref="A20:G20"/>
    <mergeCell ref="A21:G21"/>
    <mergeCell ref="A23:G23"/>
    <mergeCell ref="A24:G24"/>
    <mergeCell ref="A25:G25"/>
    <mergeCell ref="A27:G27"/>
    <mergeCell ref="A28:G28"/>
    <mergeCell ref="A31:G31"/>
    <mergeCell ref="A35:C35"/>
    <mergeCell ref="A36:G36"/>
    <mergeCell ref="A53:A54"/>
    <mergeCell ref="B53:B54"/>
    <mergeCell ref="E53:G53"/>
    <mergeCell ref="A44:H44"/>
    <mergeCell ref="A46:G46"/>
    <mergeCell ref="A48:G48"/>
    <mergeCell ref="A49:A50"/>
    <mergeCell ref="B49:B50"/>
    <mergeCell ref="E49:G49"/>
    <mergeCell ref="C53:C54"/>
    <mergeCell ref="D53:D54"/>
    <mergeCell ref="H37:I37"/>
    <mergeCell ref="A38:G38"/>
    <mergeCell ref="A39:A40"/>
    <mergeCell ref="B39:B40"/>
    <mergeCell ref="E39:G39"/>
    <mergeCell ref="A37:G37"/>
    <mergeCell ref="A70:A71"/>
    <mergeCell ref="B70:B71"/>
    <mergeCell ref="C70:C71"/>
    <mergeCell ref="D70:D71"/>
    <mergeCell ref="E70:G70"/>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1"/>
  <sheetViews>
    <sheetView view="pageBreakPreview" topLeftCell="A52" zoomScale="75" zoomScaleSheetLayoutView="75" workbookViewId="0">
      <selection activeCell="G66" sqref="G66"/>
    </sheetView>
  </sheetViews>
  <sheetFormatPr defaultColWidth="8.7109375" defaultRowHeight="15"/>
  <cols>
    <col min="1" max="1" width="43.5703125" style="358" customWidth="1"/>
    <col min="2" max="2" width="19.42578125" style="358" customWidth="1"/>
    <col min="3" max="7" width="14.28515625" style="361" customWidth="1"/>
    <col min="8" max="16384" width="8.7109375" style="356"/>
  </cols>
  <sheetData>
    <row r="1" spans="1:7" ht="12.75">
      <c r="A1" s="353"/>
      <c r="B1" s="353"/>
      <c r="C1" s="354"/>
      <c r="D1" s="354"/>
      <c r="E1" s="354"/>
      <c r="F1" s="354"/>
      <c r="G1" s="355" t="s">
        <v>237</v>
      </c>
    </row>
    <row r="2" spans="1:7" ht="12.75">
      <c r="A2" s="353"/>
      <c r="B2" s="353"/>
      <c r="C2" s="354"/>
      <c r="D2" s="354"/>
      <c r="E2" s="354"/>
      <c r="F2" s="354"/>
      <c r="G2" s="355" t="s">
        <v>238</v>
      </c>
    </row>
    <row r="3" spans="1:7" ht="12.75">
      <c r="A3" s="353"/>
      <c r="B3" s="353"/>
      <c r="C3" s="354"/>
      <c r="D3" s="354"/>
      <c r="E3" s="354"/>
      <c r="F3" s="354"/>
      <c r="G3" s="355" t="s">
        <v>239</v>
      </c>
    </row>
    <row r="4" spans="1:7" ht="12.75">
      <c r="A4" s="353"/>
      <c r="B4" s="353"/>
      <c r="C4" s="354"/>
      <c r="D4" s="354"/>
      <c r="E4" s="354"/>
      <c r="F4" s="354"/>
      <c r="G4" s="355" t="s">
        <v>240</v>
      </c>
    </row>
    <row r="5" spans="1:7" ht="12.75">
      <c r="A5" s="353"/>
      <c r="B5" s="357"/>
      <c r="C5" s="354"/>
      <c r="D5" s="354"/>
      <c r="E5" s="354"/>
      <c r="F5" s="354"/>
      <c r="G5" s="355" t="s">
        <v>241</v>
      </c>
    </row>
    <row r="6" spans="1:7">
      <c r="B6" s="359"/>
      <c r="C6" s="360"/>
      <c r="D6" s="360"/>
      <c r="E6" s="360"/>
    </row>
    <row r="7" spans="1:7">
      <c r="B7" s="359"/>
      <c r="C7" s="360"/>
      <c r="D7" s="360"/>
      <c r="G7" s="362" t="s">
        <v>242</v>
      </c>
    </row>
    <row r="8" spans="1:7">
      <c r="B8" s="359"/>
      <c r="C8" s="363"/>
      <c r="E8" s="363"/>
      <c r="F8" s="360"/>
      <c r="G8" s="360"/>
    </row>
    <row r="9" spans="1:7" ht="15.75">
      <c r="A9" s="364"/>
      <c r="B9" s="364"/>
      <c r="C9" s="364"/>
      <c r="D9" s="364" t="s">
        <v>2</v>
      </c>
      <c r="E9" s="364"/>
      <c r="F9" s="364"/>
      <c r="G9" s="364"/>
    </row>
    <row r="10" spans="1:7" ht="15.75">
      <c r="A10" s="364"/>
      <c r="B10" s="364"/>
      <c r="C10" s="364"/>
      <c r="D10" s="364" t="s">
        <v>243</v>
      </c>
      <c r="E10" s="364"/>
      <c r="F10" s="364"/>
      <c r="G10" s="364"/>
    </row>
    <row r="11" spans="1:7" ht="15.75">
      <c r="A11" s="364"/>
      <c r="B11" s="364"/>
      <c r="C11" s="364"/>
      <c r="D11" s="364" t="s">
        <v>244</v>
      </c>
      <c r="E11" s="364"/>
      <c r="F11" s="364"/>
      <c r="G11" s="364"/>
    </row>
    <row r="12" spans="1:7" ht="15.75">
      <c r="A12" s="364"/>
      <c r="B12" s="364"/>
      <c r="C12" s="364"/>
      <c r="D12" s="707" t="s">
        <v>347</v>
      </c>
      <c r="E12" s="707"/>
      <c r="F12" s="707"/>
      <c r="G12" s="707"/>
    </row>
    <row r="13" spans="1:7" ht="15.75">
      <c r="A13" s="364"/>
      <c r="B13" s="364"/>
      <c r="C13" s="364"/>
      <c r="D13" s="364"/>
      <c r="E13" s="364"/>
      <c r="F13" s="364"/>
      <c r="G13" s="364"/>
    </row>
    <row r="14" spans="1:7" ht="15.75">
      <c r="A14" s="364"/>
      <c r="B14" s="364"/>
      <c r="C14" s="364"/>
      <c r="D14" s="364"/>
      <c r="E14" s="364"/>
      <c r="F14" s="364"/>
      <c r="G14" s="364"/>
    </row>
    <row r="15" spans="1:7" ht="15.75">
      <c r="A15" s="708" t="s">
        <v>5</v>
      </c>
      <c r="B15" s="708"/>
      <c r="C15" s="708"/>
      <c r="D15" s="708"/>
      <c r="E15" s="708"/>
      <c r="F15" s="708"/>
      <c r="G15" s="708"/>
    </row>
    <row r="16" spans="1:7" ht="15.75">
      <c r="A16" s="709" t="s">
        <v>246</v>
      </c>
      <c r="B16" s="709"/>
      <c r="C16" s="709"/>
      <c r="D16" s="709"/>
      <c r="E16" s="709"/>
      <c r="F16" s="709"/>
      <c r="G16" s="709"/>
    </row>
    <row r="17" spans="1:12" ht="15.75">
      <c r="A17" s="710" t="s">
        <v>6</v>
      </c>
      <c r="B17" s="710"/>
      <c r="C17" s="710"/>
      <c r="D17" s="710"/>
      <c r="E17" s="710"/>
      <c r="F17" s="710"/>
      <c r="G17" s="710"/>
    </row>
    <row r="18" spans="1:12" ht="15.75">
      <c r="A18" s="708" t="s">
        <v>36</v>
      </c>
      <c r="B18" s="708"/>
      <c r="C18" s="708"/>
      <c r="D18" s="708"/>
      <c r="E18" s="708"/>
      <c r="F18" s="708"/>
      <c r="G18" s="708"/>
    </row>
    <row r="19" spans="1:12" ht="15.75">
      <c r="A19" s="365"/>
      <c r="B19" s="365"/>
      <c r="C19" s="366"/>
      <c r="D19" s="366"/>
      <c r="E19" s="366"/>
      <c r="F19" s="366"/>
      <c r="G19" s="366"/>
    </row>
    <row r="20" spans="1:12" ht="21.75" customHeight="1">
      <c r="A20" s="711" t="s">
        <v>371</v>
      </c>
      <c r="B20" s="711"/>
      <c r="C20" s="711"/>
      <c r="D20" s="711"/>
      <c r="E20" s="711"/>
      <c r="F20" s="711"/>
      <c r="G20" s="711"/>
    </row>
    <row r="21" spans="1:12" ht="13.5" customHeight="1">
      <c r="A21" s="712" t="s">
        <v>349</v>
      </c>
      <c r="B21" s="712"/>
      <c r="C21" s="712"/>
      <c r="D21" s="712"/>
      <c r="E21" s="712"/>
      <c r="F21" s="712"/>
      <c r="G21" s="712"/>
    </row>
    <row r="22" spans="1:12" s="169" customFormat="1" ht="78.400000000000006" customHeight="1">
      <c r="A22" s="637" t="s">
        <v>143</v>
      </c>
      <c r="B22" s="637"/>
      <c r="C22" s="637"/>
      <c r="D22" s="637"/>
      <c r="E22" s="637"/>
      <c r="F22" s="637"/>
      <c r="G22" s="637"/>
      <c r="H22" s="174"/>
      <c r="I22" s="175"/>
      <c r="J22" s="176"/>
      <c r="K22" s="176"/>
      <c r="L22" s="176"/>
    </row>
    <row r="23" spans="1:12" s="177" customFormat="1" ht="17.25" customHeight="1">
      <c r="A23" s="167" t="s">
        <v>7</v>
      </c>
    </row>
    <row r="24" spans="1:12" s="177" customFormat="1" ht="15.75" customHeight="1">
      <c r="A24" s="652" t="s">
        <v>295</v>
      </c>
      <c r="B24" s="652"/>
      <c r="C24" s="652"/>
      <c r="D24" s="652"/>
      <c r="E24" s="652"/>
      <c r="F24" s="652"/>
      <c r="G24" s="652"/>
    </row>
    <row r="25" spans="1:12" s="177" customFormat="1" ht="18" customHeight="1">
      <c r="A25" s="642" t="s">
        <v>137</v>
      </c>
      <c r="B25" s="642"/>
      <c r="C25" s="642"/>
      <c r="D25" s="642"/>
      <c r="E25" s="642"/>
      <c r="F25" s="642"/>
      <c r="G25" s="642"/>
    </row>
    <row r="26" spans="1:12" s="177" customFormat="1" ht="16.7" customHeight="1">
      <c r="A26" s="167" t="s">
        <v>138</v>
      </c>
    </row>
    <row r="27" spans="1:12" s="177" customFormat="1" ht="15.75">
      <c r="A27" s="167" t="s">
        <v>139</v>
      </c>
    </row>
    <row r="28" spans="1:12" ht="53.25" customHeight="1">
      <c r="A28" s="713" t="s">
        <v>373</v>
      </c>
      <c r="B28" s="713"/>
      <c r="C28" s="713"/>
      <c r="D28" s="713"/>
      <c r="E28" s="713"/>
      <c r="F28" s="713"/>
      <c r="G28" s="713"/>
    </row>
    <row r="29" spans="1:12" s="340" customFormat="1" ht="15.75">
      <c r="A29" s="453" t="s">
        <v>253</v>
      </c>
      <c r="B29" s="454"/>
      <c r="C29" s="454"/>
      <c r="D29" s="454"/>
      <c r="E29" s="454"/>
      <c r="F29" s="454"/>
      <c r="G29" s="454"/>
    </row>
    <row r="30" spans="1:12" ht="15.75" customHeight="1">
      <c r="A30" s="714" t="s">
        <v>67</v>
      </c>
      <c r="B30" s="714" t="s">
        <v>11</v>
      </c>
      <c r="C30" s="227" t="s">
        <v>12</v>
      </c>
      <c r="D30" s="227" t="s">
        <v>13</v>
      </c>
      <c r="E30" s="647" t="s">
        <v>14</v>
      </c>
      <c r="F30" s="648"/>
      <c r="G30" s="649"/>
    </row>
    <row r="31" spans="1:12" ht="15.75">
      <c r="A31" s="715"/>
      <c r="B31" s="716"/>
      <c r="C31" s="226" t="s">
        <v>15</v>
      </c>
      <c r="D31" s="226" t="s">
        <v>16</v>
      </c>
      <c r="E31" s="226" t="s">
        <v>17</v>
      </c>
      <c r="F31" s="226" t="s">
        <v>18</v>
      </c>
      <c r="G31" s="226" t="s">
        <v>38</v>
      </c>
    </row>
    <row r="32" spans="1:12" ht="31.5">
      <c r="A32" s="367" t="s">
        <v>374</v>
      </c>
      <c r="B32" s="379" t="s">
        <v>11</v>
      </c>
      <c r="C32" s="381">
        <v>2</v>
      </c>
      <c r="D32" s="381">
        <v>2</v>
      </c>
      <c r="E32" s="381">
        <v>2</v>
      </c>
      <c r="F32" s="381">
        <v>2</v>
      </c>
      <c r="G32" s="381">
        <v>2</v>
      </c>
    </row>
    <row r="33" spans="1:7" ht="2.25" customHeight="1">
      <c r="A33" s="369"/>
      <c r="B33" s="666"/>
      <c r="C33" s="666"/>
      <c r="D33" s="666"/>
      <c r="E33" s="666"/>
      <c r="F33" s="666"/>
      <c r="G33" s="666"/>
    </row>
    <row r="34" spans="1:7" ht="102" customHeight="1">
      <c r="A34" s="717" t="s">
        <v>375</v>
      </c>
      <c r="B34" s="717"/>
      <c r="C34" s="717"/>
      <c r="D34" s="717"/>
      <c r="E34" s="717"/>
      <c r="F34" s="717"/>
      <c r="G34" s="717"/>
    </row>
    <row r="35" spans="1:7" ht="15.75">
      <c r="A35" s="718" t="s">
        <v>9</v>
      </c>
      <c r="B35" s="719"/>
      <c r="C35" s="719"/>
      <c r="D35" s="719"/>
      <c r="E35" s="719"/>
      <c r="F35" s="719"/>
      <c r="G35" s="720"/>
    </row>
    <row r="36" spans="1:7" ht="30.95" customHeight="1">
      <c r="A36" s="455" t="s">
        <v>10</v>
      </c>
      <c r="B36" s="721" t="s">
        <v>11</v>
      </c>
      <c r="C36" s="227" t="s">
        <v>12</v>
      </c>
      <c r="D36" s="227" t="s">
        <v>13</v>
      </c>
      <c r="E36" s="647" t="s">
        <v>14</v>
      </c>
      <c r="F36" s="648"/>
      <c r="G36" s="649"/>
    </row>
    <row r="37" spans="1:7" ht="15.75">
      <c r="A37" s="456"/>
      <c r="B37" s="722"/>
      <c r="C37" s="226" t="s">
        <v>15</v>
      </c>
      <c r="D37" s="226" t="s">
        <v>16</v>
      </c>
      <c r="E37" s="226" t="s">
        <v>17</v>
      </c>
      <c r="F37" s="226" t="s">
        <v>18</v>
      </c>
      <c r="G37" s="226" t="s">
        <v>38</v>
      </c>
    </row>
    <row r="38" spans="1:7" ht="30">
      <c r="A38" s="457" t="s">
        <v>19</v>
      </c>
      <c r="B38" s="371" t="s">
        <v>20</v>
      </c>
      <c r="C38" s="373">
        <f>C54</f>
        <v>2582.9</v>
      </c>
      <c r="D38" s="373">
        <f t="shared" ref="D38:G38" si="0">D54</f>
        <v>12203</v>
      </c>
      <c r="E38" s="373">
        <f t="shared" si="0"/>
        <v>0</v>
      </c>
      <c r="F38" s="373">
        <f t="shared" si="0"/>
        <v>0</v>
      </c>
      <c r="G38" s="373">
        <f t="shared" si="0"/>
        <v>0</v>
      </c>
    </row>
    <row r="39" spans="1:7" ht="15.75">
      <c r="A39" s="457" t="s">
        <v>21</v>
      </c>
      <c r="B39" s="371" t="s">
        <v>20</v>
      </c>
      <c r="C39" s="373">
        <f>C71</f>
        <v>65956.7</v>
      </c>
      <c r="D39" s="373">
        <f t="shared" ref="D39:G39" si="1">D71</f>
        <v>67246</v>
      </c>
      <c r="E39" s="373">
        <f t="shared" si="1"/>
        <v>81556</v>
      </c>
      <c r="F39" s="373">
        <f t="shared" si="1"/>
        <v>86048</v>
      </c>
      <c r="G39" s="373">
        <f t="shared" si="1"/>
        <v>87938</v>
      </c>
    </row>
    <row r="40" spans="1:7" ht="31.5">
      <c r="A40" s="374" t="s">
        <v>22</v>
      </c>
      <c r="B40" s="375" t="s">
        <v>20</v>
      </c>
      <c r="C40" s="376">
        <f>C38+C39</f>
        <v>68539.599999999991</v>
      </c>
      <c r="D40" s="376">
        <f t="shared" ref="D40:G40" si="2">D38+D39</f>
        <v>79449</v>
      </c>
      <c r="E40" s="376">
        <f t="shared" si="2"/>
        <v>81556</v>
      </c>
      <c r="F40" s="376">
        <f t="shared" si="2"/>
        <v>86048</v>
      </c>
      <c r="G40" s="376">
        <f t="shared" si="2"/>
        <v>87938</v>
      </c>
    </row>
    <row r="41" spans="1:7" ht="21.75" customHeight="1">
      <c r="A41" s="711" t="s">
        <v>341</v>
      </c>
      <c r="B41" s="711"/>
      <c r="C41" s="711"/>
      <c r="D41" s="711"/>
      <c r="E41" s="711"/>
      <c r="F41" s="711"/>
      <c r="G41" s="711"/>
    </row>
    <row r="42" spans="1:7" ht="18" customHeight="1">
      <c r="A42" s="364" t="s">
        <v>342</v>
      </c>
      <c r="B42" s="377"/>
      <c r="C42" s="377"/>
      <c r="D42" s="377"/>
      <c r="E42" s="377"/>
      <c r="F42" s="377"/>
      <c r="G42" s="377"/>
    </row>
    <row r="43" spans="1:7" ht="32.25" customHeight="1">
      <c r="A43" s="623" t="s">
        <v>321</v>
      </c>
      <c r="B43" s="623"/>
      <c r="C43" s="623"/>
      <c r="D43" s="623"/>
      <c r="E43" s="623"/>
      <c r="F43" s="623"/>
      <c r="G43" s="623"/>
    </row>
    <row r="44" spans="1:7" ht="15.75">
      <c r="A44" s="110" t="s">
        <v>263</v>
      </c>
      <c r="B44" s="340"/>
      <c r="C44" s="340"/>
      <c r="D44" s="340"/>
      <c r="E44" s="340"/>
      <c r="F44" s="340"/>
      <c r="G44" s="340"/>
    </row>
    <row r="45" spans="1:7" ht="105.75" customHeight="1">
      <c r="A45" s="717" t="s">
        <v>375</v>
      </c>
      <c r="B45" s="717"/>
      <c r="C45" s="717"/>
      <c r="D45" s="717"/>
      <c r="E45" s="717"/>
      <c r="F45" s="717"/>
      <c r="G45" s="717"/>
    </row>
    <row r="46" spans="1:7" ht="30.95" customHeight="1">
      <c r="A46" s="723" t="s">
        <v>25</v>
      </c>
      <c r="B46" s="725" t="s">
        <v>11</v>
      </c>
      <c r="C46" s="227" t="s">
        <v>12</v>
      </c>
      <c r="D46" s="227" t="s">
        <v>13</v>
      </c>
      <c r="E46" s="647" t="s">
        <v>14</v>
      </c>
      <c r="F46" s="648"/>
      <c r="G46" s="649"/>
    </row>
    <row r="47" spans="1:7" ht="15.75">
      <c r="A47" s="724"/>
      <c r="B47" s="725"/>
      <c r="C47" s="226" t="s">
        <v>15</v>
      </c>
      <c r="D47" s="226" t="s">
        <v>16</v>
      </c>
      <c r="E47" s="226" t="s">
        <v>17</v>
      </c>
      <c r="F47" s="226" t="s">
        <v>18</v>
      </c>
      <c r="G47" s="226" t="s">
        <v>38</v>
      </c>
    </row>
    <row r="48" spans="1:7" ht="15.75">
      <c r="A48" s="378"/>
      <c r="B48" s="379"/>
      <c r="C48" s="380"/>
      <c r="D48" s="380"/>
      <c r="E48" s="381"/>
      <c r="F48" s="381"/>
      <c r="G48" s="381"/>
    </row>
    <row r="49" spans="1:7">
      <c r="A49" s="726"/>
      <c r="B49" s="726"/>
      <c r="C49" s="726"/>
      <c r="D49" s="726"/>
      <c r="E49" s="726"/>
      <c r="F49" s="726"/>
      <c r="G49" s="726"/>
    </row>
    <row r="50" spans="1:7" ht="30.95" customHeight="1">
      <c r="A50" s="721" t="s">
        <v>26</v>
      </c>
      <c r="B50" s="725" t="s">
        <v>11</v>
      </c>
      <c r="C50" s="227" t="s">
        <v>12</v>
      </c>
      <c r="D50" s="227" t="s">
        <v>13</v>
      </c>
      <c r="E50" s="647" t="s">
        <v>14</v>
      </c>
      <c r="F50" s="648"/>
      <c r="G50" s="649"/>
    </row>
    <row r="51" spans="1:7" ht="15.75">
      <c r="A51" s="727"/>
      <c r="B51" s="725"/>
      <c r="C51" s="226" t="s">
        <v>15</v>
      </c>
      <c r="D51" s="226" t="s">
        <v>16</v>
      </c>
      <c r="E51" s="226" t="s">
        <v>17</v>
      </c>
      <c r="F51" s="227" t="s">
        <v>18</v>
      </c>
      <c r="G51" s="227" t="s">
        <v>38</v>
      </c>
    </row>
    <row r="52" spans="1:7" ht="30">
      <c r="A52" s="372" t="s">
        <v>19</v>
      </c>
      <c r="B52" s="371" t="s">
        <v>20</v>
      </c>
      <c r="C52" s="373">
        <f>SUM(C53:C53)</f>
        <v>2582.9</v>
      </c>
      <c r="D52" s="373">
        <f>SUM(D53:D53)</f>
        <v>12203</v>
      </c>
      <c r="E52" s="373"/>
      <c r="F52" s="373"/>
      <c r="G52" s="459"/>
    </row>
    <row r="53" spans="1:7" ht="15.75">
      <c r="A53" s="382" t="s">
        <v>220</v>
      </c>
      <c r="B53" s="371" t="s">
        <v>20</v>
      </c>
      <c r="C53" s="383">
        <v>2582.9</v>
      </c>
      <c r="D53" s="383">
        <f>12541-338</f>
        <v>12203</v>
      </c>
      <c r="E53" s="383"/>
      <c r="F53" s="383"/>
      <c r="G53" s="459"/>
    </row>
    <row r="54" spans="1:7" ht="31.5">
      <c r="A54" s="374" t="s">
        <v>27</v>
      </c>
      <c r="B54" s="375" t="s">
        <v>20</v>
      </c>
      <c r="C54" s="376">
        <f>C52</f>
        <v>2582.9</v>
      </c>
      <c r="D54" s="376">
        <f t="shared" ref="D54:G54" si="3">D52</f>
        <v>12203</v>
      </c>
      <c r="E54" s="376">
        <f t="shared" si="3"/>
        <v>0</v>
      </c>
      <c r="F54" s="376">
        <f t="shared" si="3"/>
        <v>0</v>
      </c>
      <c r="G54" s="376">
        <f t="shared" si="3"/>
        <v>0</v>
      </c>
    </row>
    <row r="55" spans="1:7" ht="15.75">
      <c r="A55" s="384"/>
      <c r="B55" s="385"/>
      <c r="C55" s="386"/>
      <c r="D55" s="386"/>
      <c r="E55" s="386"/>
      <c r="F55" s="386"/>
      <c r="G55" s="386"/>
    </row>
    <row r="56" spans="1:7" ht="15.75">
      <c r="A56" s="711" t="s">
        <v>362</v>
      </c>
      <c r="B56" s="711"/>
      <c r="C56" s="711"/>
      <c r="D56" s="711"/>
      <c r="E56" s="711"/>
      <c r="F56" s="711"/>
      <c r="G56" s="711"/>
    </row>
    <row r="57" spans="1:7" ht="15.75">
      <c r="A57" s="384" t="s">
        <v>29</v>
      </c>
      <c r="B57" s="384"/>
      <c r="C57" s="384"/>
      <c r="D57" s="384"/>
      <c r="E57" s="384"/>
      <c r="F57" s="384"/>
      <c r="G57" s="384"/>
    </row>
    <row r="58" spans="1:7" ht="30.6" customHeight="1">
      <c r="A58" s="713" t="s">
        <v>376</v>
      </c>
      <c r="B58" s="713"/>
      <c r="C58" s="713"/>
      <c r="D58" s="713"/>
      <c r="E58" s="713"/>
      <c r="F58" s="713"/>
      <c r="G58" s="713"/>
    </row>
    <row r="59" spans="1:7" ht="15.75">
      <c r="A59" s="110" t="s">
        <v>263</v>
      </c>
      <c r="B59" s="340"/>
      <c r="C59" s="340"/>
      <c r="D59" s="340"/>
      <c r="E59" s="340"/>
      <c r="F59" s="340"/>
      <c r="G59" s="340"/>
    </row>
    <row r="60" spans="1:7" ht="110.25" customHeight="1">
      <c r="A60" s="717" t="s">
        <v>377</v>
      </c>
      <c r="B60" s="717"/>
      <c r="C60" s="717"/>
      <c r="D60" s="717"/>
      <c r="E60" s="717"/>
      <c r="F60" s="717"/>
      <c r="G60" s="717"/>
    </row>
    <row r="61" spans="1:7" ht="15.75">
      <c r="A61" s="384"/>
      <c r="B61" s="365"/>
      <c r="C61" s="365"/>
      <c r="D61" s="365"/>
      <c r="E61" s="365"/>
      <c r="F61" s="365"/>
      <c r="G61" s="365"/>
    </row>
    <row r="62" spans="1:7" ht="30.95" customHeight="1">
      <c r="A62" s="725" t="s">
        <v>25</v>
      </c>
      <c r="B62" s="725" t="s">
        <v>11</v>
      </c>
      <c r="C62" s="227" t="s">
        <v>12</v>
      </c>
      <c r="D62" s="227" t="s">
        <v>13</v>
      </c>
      <c r="E62" s="647" t="s">
        <v>14</v>
      </c>
      <c r="F62" s="648"/>
      <c r="G62" s="649"/>
    </row>
    <row r="63" spans="1:7" ht="15.75">
      <c r="A63" s="725"/>
      <c r="B63" s="725"/>
      <c r="C63" s="226" t="s">
        <v>15</v>
      </c>
      <c r="D63" s="226" t="s">
        <v>16</v>
      </c>
      <c r="E63" s="226" t="s">
        <v>17</v>
      </c>
      <c r="F63" s="226" t="s">
        <v>18</v>
      </c>
      <c r="G63" s="226" t="s">
        <v>38</v>
      </c>
    </row>
    <row r="64" spans="1:7" ht="15.75">
      <c r="A64" s="458" t="s">
        <v>378</v>
      </c>
      <c r="B64" s="379" t="s">
        <v>70</v>
      </c>
      <c r="C64" s="379">
        <v>100</v>
      </c>
      <c r="D64" s="379">
        <v>100</v>
      </c>
      <c r="E64" s="381">
        <v>100</v>
      </c>
      <c r="F64" s="379">
        <v>100</v>
      </c>
      <c r="G64" s="379">
        <v>100</v>
      </c>
    </row>
    <row r="65" spans="1:7" ht="15.75">
      <c r="A65" s="458" t="s">
        <v>379</v>
      </c>
      <c r="B65" s="379" t="s">
        <v>70</v>
      </c>
      <c r="C65" s="381">
        <v>100</v>
      </c>
      <c r="D65" s="381">
        <v>100</v>
      </c>
      <c r="E65" s="381">
        <v>100</v>
      </c>
      <c r="F65" s="381">
        <v>100</v>
      </c>
      <c r="G65" s="381">
        <v>100</v>
      </c>
    </row>
    <row r="66" spans="1:7" ht="31.5">
      <c r="A66" s="458" t="s">
        <v>380</v>
      </c>
      <c r="B66" s="381" t="s">
        <v>381</v>
      </c>
      <c r="C66" s="381">
        <v>5</v>
      </c>
      <c r="D66" s="381">
        <v>5</v>
      </c>
      <c r="E66" s="381">
        <v>5</v>
      </c>
      <c r="F66" s="381">
        <v>5</v>
      </c>
      <c r="G66" s="381">
        <v>5</v>
      </c>
    </row>
    <row r="67" spans="1:7" ht="15.75">
      <c r="A67" s="365"/>
      <c r="B67" s="365"/>
      <c r="C67" s="365"/>
      <c r="D67" s="365"/>
      <c r="E67" s="365"/>
      <c r="F67" s="365"/>
      <c r="G67" s="365"/>
    </row>
    <row r="68" spans="1:7" ht="30.95" customHeight="1">
      <c r="A68" s="725" t="s">
        <v>26</v>
      </c>
      <c r="B68" s="725" t="s">
        <v>11</v>
      </c>
      <c r="C68" s="227" t="s">
        <v>12</v>
      </c>
      <c r="D68" s="227" t="s">
        <v>13</v>
      </c>
      <c r="E68" s="647" t="s">
        <v>14</v>
      </c>
      <c r="F68" s="648"/>
      <c r="G68" s="649"/>
    </row>
    <row r="69" spans="1:7" ht="15.75">
      <c r="A69" s="725"/>
      <c r="B69" s="725"/>
      <c r="C69" s="227" t="s">
        <v>15</v>
      </c>
      <c r="D69" s="227" t="s">
        <v>16</v>
      </c>
      <c r="E69" s="227" t="s">
        <v>17</v>
      </c>
      <c r="F69" s="227" t="s">
        <v>18</v>
      </c>
      <c r="G69" s="227" t="s">
        <v>38</v>
      </c>
    </row>
    <row r="70" spans="1:7" ht="15.75">
      <c r="A70" s="387" t="s">
        <v>21</v>
      </c>
      <c r="B70" s="371" t="s">
        <v>20</v>
      </c>
      <c r="C70" s="383">
        <v>65956.7</v>
      </c>
      <c r="D70" s="383">
        <v>67246</v>
      </c>
      <c r="E70" s="383">
        <v>81556</v>
      </c>
      <c r="F70" s="383">
        <v>86048</v>
      </c>
      <c r="G70" s="383">
        <v>87938</v>
      </c>
    </row>
    <row r="71" spans="1:7" ht="31.5">
      <c r="A71" s="374" t="s">
        <v>27</v>
      </c>
      <c r="B71" s="375" t="s">
        <v>20</v>
      </c>
      <c r="C71" s="376">
        <f>SUM(C70)</f>
        <v>65956.7</v>
      </c>
      <c r="D71" s="376">
        <f>SUM(D70)</f>
        <v>67246</v>
      </c>
      <c r="E71" s="376">
        <f>SUM(E70)</f>
        <v>81556</v>
      </c>
      <c r="F71" s="376">
        <f>SUM(F70)</f>
        <v>86048</v>
      </c>
      <c r="G71" s="376">
        <f>SUM(G70)</f>
        <v>87938</v>
      </c>
    </row>
  </sheetData>
  <mergeCells count="38">
    <mergeCell ref="A62:A63"/>
    <mergeCell ref="B62:B63"/>
    <mergeCell ref="E62:G62"/>
    <mergeCell ref="A68:A69"/>
    <mergeCell ref="B68:B69"/>
    <mergeCell ref="E68:G68"/>
    <mergeCell ref="A60:G60"/>
    <mergeCell ref="A43:G43"/>
    <mergeCell ref="A45:G45"/>
    <mergeCell ref="A46:A47"/>
    <mergeCell ref="B46:B47"/>
    <mergeCell ref="E46:G46"/>
    <mergeCell ref="A49:G49"/>
    <mergeCell ref="A50:A51"/>
    <mergeCell ref="B50:B51"/>
    <mergeCell ref="E50:G50"/>
    <mergeCell ref="A56:G56"/>
    <mergeCell ref="A58:G58"/>
    <mergeCell ref="A41:G41"/>
    <mergeCell ref="A28:G28"/>
    <mergeCell ref="A30:A31"/>
    <mergeCell ref="B30:B31"/>
    <mergeCell ref="E30:G30"/>
    <mergeCell ref="B33:G33"/>
    <mergeCell ref="A34:G34"/>
    <mergeCell ref="A35:G35"/>
    <mergeCell ref="B36:B37"/>
    <mergeCell ref="E36:G36"/>
    <mergeCell ref="A20:G20"/>
    <mergeCell ref="A21:G21"/>
    <mergeCell ref="A22:G22"/>
    <mergeCell ref="A24:G24"/>
    <mergeCell ref="A25:G25"/>
    <mergeCell ref="D12:G12"/>
    <mergeCell ref="A15:G15"/>
    <mergeCell ref="A16:G16"/>
    <mergeCell ref="A17:G17"/>
    <mergeCell ref="A18:G18"/>
  </mergeCells>
  <pageMargins left="0.7" right="0.7" top="0.75" bottom="0.75" header="0.3" footer="0.3"/>
  <pageSetup paperSize="9" scale="97" orientation="landscape" r:id="rId1"/>
  <rowBreaks count="2" manualBreakCount="2">
    <brk id="43" max="6" man="1"/>
    <brk id="58"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86"/>
  <sheetViews>
    <sheetView view="pageBreakPreview" topLeftCell="A46" zoomScaleNormal="70" zoomScaleSheetLayoutView="100" workbookViewId="0">
      <selection activeCell="E54" sqref="E54"/>
    </sheetView>
  </sheetViews>
  <sheetFormatPr defaultRowHeight="15"/>
  <cols>
    <col min="1" max="1" width="44.42578125" style="202" customWidth="1"/>
    <col min="2" max="2" width="19.42578125" style="202" customWidth="1"/>
    <col min="3" max="7" width="13.57031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8" s="2" customFormat="1">
      <c r="A1" s="1"/>
      <c r="B1" s="1"/>
      <c r="F1" s="576" t="s">
        <v>30</v>
      </c>
      <c r="G1" s="576"/>
      <c r="H1" s="3"/>
    </row>
    <row r="2" spans="1:8" s="2" customFormat="1">
      <c r="A2" s="1"/>
      <c r="B2" s="1"/>
      <c r="D2" s="576" t="s">
        <v>0</v>
      </c>
      <c r="E2" s="576"/>
      <c r="F2" s="576"/>
      <c r="G2" s="576"/>
      <c r="H2" s="3"/>
    </row>
    <row r="3" spans="1:8" s="2" customFormat="1">
      <c r="A3" s="1"/>
      <c r="B3" s="1"/>
      <c r="D3" s="576" t="s">
        <v>218</v>
      </c>
      <c r="E3" s="576"/>
      <c r="F3" s="576"/>
      <c r="G3" s="576"/>
      <c r="H3" s="3"/>
    </row>
    <row r="4" spans="1:8" s="2" customFormat="1" ht="16.7" customHeight="1">
      <c r="A4" s="1"/>
      <c r="B4" s="1"/>
      <c r="D4" s="576" t="s">
        <v>1</v>
      </c>
      <c r="E4" s="576"/>
      <c r="F4" s="576"/>
      <c r="G4" s="576"/>
      <c r="H4" s="3"/>
    </row>
    <row r="5" spans="1:8" s="2" customFormat="1">
      <c r="A5" s="1"/>
      <c r="B5" s="1"/>
      <c r="D5" s="484"/>
      <c r="E5" s="484"/>
      <c r="F5" s="484"/>
      <c r="G5" s="484"/>
      <c r="H5" s="3"/>
    </row>
    <row r="6" spans="1:8" s="5" customFormat="1" ht="19.5" customHeight="1">
      <c r="D6" s="581" t="s">
        <v>2</v>
      </c>
      <c r="E6" s="581"/>
      <c r="F6" s="581"/>
      <c r="G6" s="581"/>
    </row>
    <row r="7" spans="1:8" s="5" customFormat="1" ht="15.75">
      <c r="D7" s="580" t="s">
        <v>3</v>
      </c>
      <c r="E7" s="580"/>
      <c r="F7" s="580"/>
      <c r="G7" s="580"/>
    </row>
    <row r="8" spans="1:8" s="5" customFormat="1" ht="15.75">
      <c r="D8" s="580" t="s">
        <v>219</v>
      </c>
      <c r="E8" s="580"/>
      <c r="F8" s="580"/>
      <c r="G8" s="580"/>
    </row>
    <row r="9" spans="1:8" s="5" customFormat="1" ht="15.75">
      <c r="D9" s="581" t="s">
        <v>4</v>
      </c>
      <c r="E9" s="581"/>
      <c r="F9" s="581"/>
      <c r="G9" s="581"/>
    </row>
    <row r="10" spans="1:8" s="5" customFormat="1" ht="21.75" customHeight="1"/>
    <row r="11" spans="1:8" s="5" customFormat="1" ht="19.5" customHeight="1">
      <c r="D11" s="581" t="s">
        <v>31</v>
      </c>
      <c r="E11" s="581"/>
      <c r="F11" s="581"/>
      <c r="G11" s="581"/>
    </row>
    <row r="12" spans="1:8" s="6" customFormat="1" ht="15.75">
      <c r="D12" s="580" t="s">
        <v>32</v>
      </c>
      <c r="E12" s="580"/>
      <c r="F12" s="580"/>
      <c r="G12" s="580"/>
    </row>
    <row r="13" spans="1:8" s="6" customFormat="1" ht="15.75">
      <c r="D13" s="580" t="s">
        <v>33</v>
      </c>
      <c r="E13" s="580"/>
      <c r="F13" s="580"/>
      <c r="G13" s="580"/>
    </row>
    <row r="14" spans="1:8" s="6" customFormat="1" ht="15.75">
      <c r="D14" s="627" t="s">
        <v>206</v>
      </c>
      <c r="E14" s="627"/>
      <c r="F14" s="627"/>
      <c r="G14" s="627"/>
    </row>
    <row r="15" spans="1:8" s="6" customFormat="1" ht="15.75">
      <c r="D15" s="580" t="s">
        <v>34</v>
      </c>
      <c r="E15" s="580"/>
      <c r="F15" s="580"/>
      <c r="G15" s="580"/>
    </row>
    <row r="16" spans="1:8" s="6" customFormat="1" ht="15.75">
      <c r="F16" s="280" t="s">
        <v>35</v>
      </c>
    </row>
    <row r="17" spans="1:13" s="6" customFormat="1" ht="9" customHeight="1"/>
    <row r="18" spans="1:13" s="9" customFormat="1" ht="21" customHeight="1">
      <c r="A18" s="578" t="s">
        <v>5</v>
      </c>
      <c r="B18" s="578"/>
      <c r="C18" s="578"/>
      <c r="D18" s="578"/>
      <c r="E18" s="578"/>
      <c r="F18" s="578"/>
      <c r="G18" s="578"/>
      <c r="H18" s="8"/>
    </row>
    <row r="19" spans="1:13" s="9" customFormat="1" ht="15.75">
      <c r="A19" s="585" t="s">
        <v>207</v>
      </c>
      <c r="B19" s="585"/>
      <c r="C19" s="585"/>
      <c r="D19" s="585"/>
      <c r="E19" s="585"/>
      <c r="F19" s="585"/>
      <c r="G19" s="585"/>
      <c r="H19" s="8"/>
    </row>
    <row r="20" spans="1:13" s="9" customFormat="1" ht="15.75">
      <c r="A20" s="603" t="s">
        <v>6</v>
      </c>
      <c r="B20" s="603"/>
      <c r="C20" s="603"/>
      <c r="D20" s="603"/>
      <c r="E20" s="603"/>
      <c r="F20" s="603"/>
      <c r="G20" s="603"/>
      <c r="H20" s="8"/>
    </row>
    <row r="21" spans="1:13" s="9" customFormat="1" ht="15" customHeight="1">
      <c r="A21" s="578" t="s">
        <v>36</v>
      </c>
      <c r="B21" s="578"/>
      <c r="C21" s="578"/>
      <c r="D21" s="578"/>
      <c r="E21" s="578"/>
      <c r="F21" s="578"/>
      <c r="G21" s="578"/>
      <c r="H21" s="8"/>
    </row>
    <row r="22" spans="1:13" ht="18" customHeight="1">
      <c r="A22" s="170"/>
      <c r="B22" s="170"/>
      <c r="C22" s="171"/>
      <c r="D22" s="171"/>
      <c r="E22" s="171"/>
      <c r="F22" s="171"/>
      <c r="G22" s="171"/>
      <c r="H22" s="171"/>
      <c r="J22" s="173"/>
      <c r="K22" s="173"/>
      <c r="L22" s="173"/>
      <c r="M22" s="173"/>
    </row>
    <row r="23" spans="1:13" ht="15.75">
      <c r="A23" s="650" t="s">
        <v>120</v>
      </c>
      <c r="B23" s="650"/>
      <c r="C23" s="650"/>
      <c r="D23" s="650"/>
      <c r="E23" s="650"/>
      <c r="F23" s="650"/>
      <c r="G23" s="650"/>
      <c r="H23" s="170"/>
      <c r="J23" s="173"/>
      <c r="K23" s="173"/>
      <c r="L23" s="173"/>
      <c r="M23" s="173"/>
    </row>
    <row r="24" spans="1:13" s="9" customFormat="1" ht="21.75" customHeight="1">
      <c r="A24" s="582" t="s">
        <v>205</v>
      </c>
      <c r="B24" s="582"/>
      <c r="C24" s="582"/>
      <c r="D24" s="582"/>
      <c r="E24" s="582"/>
      <c r="F24" s="582"/>
      <c r="G24" s="582"/>
    </row>
    <row r="25" spans="1:13" s="169" customFormat="1" ht="66.75" customHeight="1">
      <c r="A25" s="637" t="s">
        <v>196</v>
      </c>
      <c r="B25" s="637"/>
      <c r="C25" s="637"/>
      <c r="D25" s="637"/>
      <c r="E25" s="637"/>
      <c r="F25" s="637"/>
      <c r="G25" s="637"/>
      <c r="H25" s="174"/>
      <c r="I25" s="175"/>
      <c r="J25" s="176"/>
      <c r="K25" s="176"/>
      <c r="L25" s="176"/>
    </row>
    <row r="26" spans="1:13" s="177" customFormat="1" ht="17.25" customHeight="1">
      <c r="A26" s="167" t="s">
        <v>7</v>
      </c>
    </row>
    <row r="27" spans="1:13" s="177" customFormat="1" ht="15.75" customHeight="1">
      <c r="A27" s="652" t="s">
        <v>333</v>
      </c>
      <c r="B27" s="652"/>
      <c r="C27" s="652"/>
      <c r="D27" s="652"/>
      <c r="E27" s="652"/>
      <c r="F27" s="652"/>
      <c r="G27" s="652"/>
    </row>
    <row r="28" spans="1:13" s="177" customFormat="1" ht="18" customHeight="1">
      <c r="A28" s="642" t="s">
        <v>137</v>
      </c>
      <c r="B28" s="642"/>
      <c r="C28" s="642"/>
      <c r="D28" s="642"/>
      <c r="E28" s="642"/>
      <c r="F28" s="642"/>
      <c r="G28" s="642"/>
    </row>
    <row r="29" spans="1:13" s="177" customFormat="1" ht="16.7" customHeight="1">
      <c r="A29" s="167" t="s">
        <v>138</v>
      </c>
    </row>
    <row r="30" spans="1:13" s="177" customFormat="1" ht="15.75">
      <c r="A30" s="167" t="s">
        <v>139</v>
      </c>
    </row>
    <row r="31" spans="1:13" ht="26.45" customHeight="1">
      <c r="A31" s="628" t="s">
        <v>201</v>
      </c>
      <c r="B31" s="628"/>
      <c r="C31" s="628"/>
      <c r="D31" s="628"/>
      <c r="E31" s="628"/>
      <c r="F31" s="628"/>
      <c r="G31" s="628"/>
      <c r="H31" s="170"/>
      <c r="I31" s="178"/>
      <c r="J31" s="179"/>
      <c r="K31" s="179"/>
      <c r="L31" s="179"/>
    </row>
    <row r="32" spans="1:13" s="177" customFormat="1" ht="15.6" customHeight="1">
      <c r="A32" s="66" t="s">
        <v>344</v>
      </c>
      <c r="B32" s="283"/>
      <c r="C32" s="283"/>
      <c r="D32" s="283"/>
      <c r="E32" s="283"/>
      <c r="F32" s="283"/>
      <c r="G32" s="283"/>
    </row>
    <row r="33" spans="1:13" s="165" customFormat="1" ht="20.25" customHeight="1">
      <c r="A33" s="575" t="s">
        <v>67</v>
      </c>
      <c r="B33" s="575"/>
      <c r="C33" s="575"/>
      <c r="D33" s="575" t="s">
        <v>11</v>
      </c>
      <c r="E33" s="575" t="s">
        <v>68</v>
      </c>
      <c r="F33" s="575"/>
      <c r="G33" s="575"/>
    </row>
    <row r="34" spans="1:13" s="165" customFormat="1" ht="19.5" customHeight="1">
      <c r="A34" s="575"/>
      <c r="B34" s="575"/>
      <c r="C34" s="575"/>
      <c r="D34" s="575"/>
      <c r="E34" s="488" t="s">
        <v>17</v>
      </c>
      <c r="F34" s="556" t="s">
        <v>18</v>
      </c>
      <c r="G34" s="556" t="s">
        <v>38</v>
      </c>
    </row>
    <row r="35" spans="1:13" s="503" customFormat="1" ht="24" customHeight="1">
      <c r="A35" s="622" t="s">
        <v>121</v>
      </c>
      <c r="B35" s="622"/>
      <c r="C35" s="622"/>
      <c r="D35" s="52" t="s">
        <v>70</v>
      </c>
      <c r="E35" s="502">
        <v>56</v>
      </c>
      <c r="F35" s="502"/>
      <c r="G35" s="502"/>
    </row>
    <row r="36" spans="1:13" ht="15.75">
      <c r="A36" s="637" t="s">
        <v>194</v>
      </c>
      <c r="B36" s="637"/>
      <c r="C36" s="637"/>
      <c r="D36" s="637"/>
      <c r="E36" s="637"/>
      <c r="F36" s="637"/>
      <c r="G36" s="637"/>
      <c r="H36" s="170"/>
    </row>
    <row r="37" spans="1:13" ht="9" customHeight="1">
      <c r="A37" s="656"/>
      <c r="B37" s="656"/>
      <c r="C37" s="656"/>
      <c r="D37" s="656"/>
      <c r="E37" s="656"/>
      <c r="F37" s="656"/>
      <c r="G37" s="656"/>
      <c r="H37" s="657" t="s">
        <v>8</v>
      </c>
      <c r="I37" s="657"/>
    </row>
    <row r="38" spans="1:13" ht="18.75" customHeight="1">
      <c r="A38" s="643" t="s">
        <v>9</v>
      </c>
      <c r="B38" s="643"/>
      <c r="C38" s="643"/>
      <c r="D38" s="643"/>
      <c r="E38" s="643"/>
      <c r="F38" s="643"/>
      <c r="G38" s="643"/>
      <c r="H38" s="172"/>
      <c r="I38" s="166"/>
    </row>
    <row r="39" spans="1:13" ht="30.95" customHeight="1">
      <c r="A39" s="644" t="s">
        <v>10</v>
      </c>
      <c r="B39" s="644" t="s">
        <v>11</v>
      </c>
      <c r="C39" s="491" t="s">
        <v>12</v>
      </c>
      <c r="D39" s="491" t="s">
        <v>13</v>
      </c>
      <c r="E39" s="647" t="s">
        <v>14</v>
      </c>
      <c r="F39" s="648"/>
      <c r="G39" s="649"/>
      <c r="H39" s="172"/>
      <c r="I39" s="166"/>
    </row>
    <row r="40" spans="1:13" ht="17.25" customHeight="1">
      <c r="A40" s="645"/>
      <c r="B40" s="646"/>
      <c r="C40" s="490" t="s">
        <v>15</v>
      </c>
      <c r="D40" s="490" t="s">
        <v>16</v>
      </c>
      <c r="E40" s="490" t="s">
        <v>17</v>
      </c>
      <c r="F40" s="490" t="s">
        <v>18</v>
      </c>
      <c r="G40" s="490" t="s">
        <v>38</v>
      </c>
      <c r="H40" s="172"/>
      <c r="I40" s="166"/>
    </row>
    <row r="41" spans="1:13" ht="33" customHeight="1">
      <c r="A41" s="182" t="s">
        <v>19</v>
      </c>
      <c r="B41" s="491" t="s">
        <v>20</v>
      </c>
      <c r="C41" s="183">
        <f>C66</f>
        <v>0</v>
      </c>
      <c r="D41" s="183">
        <f t="shared" ref="D41:G41" si="0">D66</f>
        <v>175014.39999999999</v>
      </c>
      <c r="E41" s="183">
        <f t="shared" si="0"/>
        <v>765000</v>
      </c>
      <c r="F41" s="183">
        <f t="shared" si="0"/>
        <v>0</v>
      </c>
      <c r="G41" s="183">
        <f t="shared" si="0"/>
        <v>0</v>
      </c>
      <c r="H41" s="172"/>
      <c r="I41" s="166"/>
    </row>
    <row r="42" spans="1:13" ht="21.75" customHeight="1">
      <c r="A42" s="182" t="s">
        <v>21</v>
      </c>
      <c r="B42" s="491" t="s">
        <v>20</v>
      </c>
      <c r="C42" s="183">
        <f>C84</f>
        <v>678768.3</v>
      </c>
      <c r="D42" s="183">
        <f t="shared" ref="D42:G42" si="1">D84</f>
        <v>707698.8</v>
      </c>
      <c r="E42" s="183">
        <f t="shared" si="1"/>
        <v>2385046</v>
      </c>
      <c r="F42" s="183">
        <f t="shared" si="1"/>
        <v>1982433</v>
      </c>
      <c r="G42" s="183">
        <f t="shared" si="1"/>
        <v>1993008</v>
      </c>
      <c r="H42" s="172"/>
      <c r="I42" s="166"/>
    </row>
    <row r="43" spans="1:13" ht="27.75" customHeight="1">
      <c r="A43" s="184" t="s">
        <v>22</v>
      </c>
      <c r="B43" s="489" t="s">
        <v>20</v>
      </c>
      <c r="C43" s="186">
        <f>C41+C42</f>
        <v>678768.3</v>
      </c>
      <c r="D43" s="186">
        <f>D41+D42</f>
        <v>882713.20000000007</v>
      </c>
      <c r="E43" s="186">
        <f>E41+E42</f>
        <v>3150046</v>
      </c>
      <c r="F43" s="186">
        <f>F41+F42</f>
        <v>1982433</v>
      </c>
      <c r="G43" s="186">
        <f>G41+G42</f>
        <v>1993008</v>
      </c>
      <c r="H43" s="187"/>
      <c r="I43" s="173"/>
      <c r="J43" s="173"/>
      <c r="K43" s="173"/>
      <c r="L43" s="173"/>
    </row>
    <row r="44" spans="1:13" s="169" customFormat="1" ht="19.5" customHeight="1">
      <c r="A44" s="650" t="s">
        <v>23</v>
      </c>
      <c r="B44" s="650"/>
      <c r="C44" s="650"/>
      <c r="D44" s="650"/>
      <c r="E44" s="650"/>
      <c r="F44" s="650"/>
      <c r="G44" s="650"/>
      <c r="H44" s="650"/>
      <c r="I44" s="168"/>
      <c r="J44" s="171"/>
      <c r="K44" s="171"/>
      <c r="L44" s="171"/>
      <c r="M44" s="171"/>
    </row>
    <row r="45" spans="1:13" s="177" customFormat="1" ht="17.25" customHeight="1">
      <c r="A45" s="167" t="s">
        <v>24</v>
      </c>
    </row>
    <row r="46" spans="1:13" s="177" customFormat="1" ht="15.6" customHeight="1">
      <c r="A46" s="642" t="s">
        <v>137</v>
      </c>
      <c r="B46" s="642"/>
      <c r="C46" s="642"/>
      <c r="D46" s="642"/>
      <c r="E46" s="642"/>
      <c r="F46" s="642"/>
      <c r="G46" s="642"/>
    </row>
    <row r="47" spans="1:13" s="177" customFormat="1" ht="17.25" customHeight="1">
      <c r="A47" s="167" t="s">
        <v>139</v>
      </c>
      <c r="B47" s="188"/>
      <c r="C47" s="188"/>
      <c r="D47" s="188"/>
      <c r="E47" s="188"/>
      <c r="F47" s="188"/>
      <c r="G47" s="188"/>
    </row>
    <row r="48" spans="1:13" ht="24.2" customHeight="1">
      <c r="A48" s="640" t="s">
        <v>195</v>
      </c>
      <c r="B48" s="640"/>
      <c r="C48" s="640"/>
      <c r="D48" s="640"/>
      <c r="E48" s="640"/>
      <c r="F48" s="640"/>
      <c r="G48" s="640"/>
      <c r="H48" s="170"/>
    </row>
    <row r="49" spans="1:12" ht="30.6" customHeight="1">
      <c r="A49" s="641" t="s">
        <v>25</v>
      </c>
      <c r="B49" s="635" t="s">
        <v>11</v>
      </c>
      <c r="C49" s="189" t="s">
        <v>12</v>
      </c>
      <c r="D49" s="189" t="s">
        <v>13</v>
      </c>
      <c r="E49" s="635" t="s">
        <v>14</v>
      </c>
      <c r="F49" s="635"/>
      <c r="G49" s="635"/>
      <c r="H49" s="190"/>
      <c r="I49" s="166"/>
    </row>
    <row r="50" spans="1:12" ht="14.25" customHeight="1">
      <c r="A50" s="641"/>
      <c r="B50" s="635"/>
      <c r="C50" s="491" t="s">
        <v>15</v>
      </c>
      <c r="D50" s="491" t="s">
        <v>16</v>
      </c>
      <c r="E50" s="491" t="s">
        <v>17</v>
      </c>
      <c r="F50" s="491" t="s">
        <v>18</v>
      </c>
      <c r="G50" s="491" t="s">
        <v>38</v>
      </c>
      <c r="H50" s="190"/>
      <c r="I50" s="166"/>
    </row>
    <row r="51" spans="1:12" s="283" customFormat="1" ht="36.75" customHeight="1">
      <c r="A51" s="504" t="s">
        <v>122</v>
      </c>
      <c r="B51" s="52" t="s">
        <v>44</v>
      </c>
      <c r="C51" s="52"/>
      <c r="D51" s="52"/>
      <c r="E51" s="52">
        <v>3</v>
      </c>
      <c r="F51" s="52"/>
      <c r="G51" s="52"/>
      <c r="H51" s="282"/>
    </row>
    <row r="52" spans="1:12" s="283" customFormat="1" ht="31.5">
      <c r="A52" s="504" t="s">
        <v>123</v>
      </c>
      <c r="B52" s="52" t="s">
        <v>44</v>
      </c>
      <c r="C52" s="52"/>
      <c r="D52" s="52"/>
      <c r="E52" s="52">
        <v>1</v>
      </c>
      <c r="F52" s="52"/>
      <c r="G52" s="52"/>
      <c r="H52" s="282"/>
    </row>
    <row r="53" spans="1:12" s="283" customFormat="1" ht="78.75">
      <c r="A53" s="504" t="s">
        <v>124</v>
      </c>
      <c r="B53" s="52" t="s">
        <v>44</v>
      </c>
      <c r="C53" s="52"/>
      <c r="D53" s="52"/>
      <c r="E53" s="52">
        <v>1</v>
      </c>
      <c r="F53" s="52"/>
      <c r="G53" s="52"/>
      <c r="H53" s="282"/>
    </row>
    <row r="54" spans="1:12" s="283" customFormat="1" ht="63">
      <c r="A54" s="504" t="s">
        <v>125</v>
      </c>
      <c r="B54" s="52" t="s">
        <v>44</v>
      </c>
      <c r="C54" s="52"/>
      <c r="D54" s="52"/>
      <c r="E54" s="52">
        <v>1</v>
      </c>
      <c r="F54" s="52"/>
      <c r="G54" s="52"/>
      <c r="H54" s="282"/>
    </row>
    <row r="55" spans="1:12" s="283" customFormat="1" ht="31.5">
      <c r="A55" s="504" t="s">
        <v>126</v>
      </c>
      <c r="B55" s="52" t="s">
        <v>44</v>
      </c>
      <c r="C55" s="52"/>
      <c r="D55" s="52"/>
      <c r="E55" s="52"/>
      <c r="F55" s="52"/>
      <c r="G55" s="52"/>
      <c r="H55" s="282"/>
    </row>
    <row r="56" spans="1:12" s="283" customFormat="1" ht="15.75">
      <c r="A56" s="504" t="s">
        <v>127</v>
      </c>
      <c r="B56" s="52" t="s">
        <v>44</v>
      </c>
      <c r="C56" s="52"/>
      <c r="D56" s="52"/>
      <c r="E56" s="52"/>
      <c r="F56" s="52"/>
      <c r="G56" s="52"/>
      <c r="H56" s="282"/>
    </row>
    <row r="57" spans="1:12" s="283" customFormat="1" ht="31.5">
      <c r="A57" s="504" t="s">
        <v>128</v>
      </c>
      <c r="B57" s="52" t="s">
        <v>44</v>
      </c>
      <c r="C57" s="52"/>
      <c r="D57" s="52"/>
      <c r="E57" s="52"/>
      <c r="F57" s="52"/>
      <c r="G57" s="52"/>
      <c r="H57" s="282"/>
    </row>
    <row r="58" spans="1:12" s="283" customFormat="1" ht="47.25">
      <c r="A58" s="504" t="s">
        <v>129</v>
      </c>
      <c r="B58" s="52" t="s">
        <v>44</v>
      </c>
      <c r="C58" s="52"/>
      <c r="D58" s="52"/>
      <c r="E58" s="52"/>
      <c r="F58" s="52"/>
      <c r="G58" s="52"/>
      <c r="H58" s="282"/>
    </row>
    <row r="59" spans="1:12" s="283" customFormat="1" ht="31.5">
      <c r="A59" s="504" t="s">
        <v>130</v>
      </c>
      <c r="B59" s="52" t="s">
        <v>44</v>
      </c>
      <c r="C59" s="52"/>
      <c r="D59" s="52"/>
      <c r="E59" s="52"/>
      <c r="F59" s="52"/>
      <c r="G59" s="52"/>
      <c r="H59" s="282"/>
    </row>
    <row r="60" spans="1:12" s="283" customFormat="1" ht="31.5">
      <c r="A60" s="504" t="s">
        <v>131</v>
      </c>
      <c r="B60" s="52" t="s">
        <v>44</v>
      </c>
      <c r="C60" s="52"/>
      <c r="D60" s="52"/>
      <c r="E60" s="52"/>
      <c r="F60" s="52"/>
      <c r="G60" s="52"/>
      <c r="H60" s="282"/>
    </row>
    <row r="61" spans="1:12" ht="12" customHeight="1">
      <c r="A61" s="194"/>
      <c r="B61" s="195"/>
      <c r="C61" s="196"/>
      <c r="D61" s="196"/>
      <c r="E61" s="196"/>
      <c r="F61" s="196"/>
      <c r="G61" s="196"/>
      <c r="H61" s="190"/>
      <c r="I61" s="166"/>
    </row>
    <row r="62" spans="1:12" s="507" customFormat="1" ht="31.5" customHeight="1">
      <c r="A62" s="728" t="s">
        <v>26</v>
      </c>
      <c r="B62" s="728" t="s">
        <v>11</v>
      </c>
      <c r="C62" s="655" t="s">
        <v>305</v>
      </c>
      <c r="D62" s="655" t="s">
        <v>306</v>
      </c>
      <c r="E62" s="655" t="s">
        <v>68</v>
      </c>
      <c r="F62" s="655"/>
      <c r="G62" s="655"/>
      <c r="H62" s="505"/>
      <c r="I62" s="506"/>
      <c r="J62" s="506"/>
      <c r="K62" s="506"/>
      <c r="L62" s="506"/>
    </row>
    <row r="63" spans="1:12" s="507" customFormat="1" ht="15.75">
      <c r="A63" s="728"/>
      <c r="B63" s="728"/>
      <c r="C63" s="655"/>
      <c r="D63" s="655"/>
      <c r="E63" s="493" t="s">
        <v>17</v>
      </c>
      <c r="F63" s="493" t="s">
        <v>18</v>
      </c>
      <c r="G63" s="493" t="s">
        <v>38</v>
      </c>
      <c r="H63" s="508"/>
      <c r="I63" s="506"/>
      <c r="J63" s="506"/>
      <c r="K63" s="506"/>
      <c r="L63" s="506"/>
    </row>
    <row r="64" spans="1:12" s="507" customFormat="1" ht="30">
      <c r="A64" s="509" t="s">
        <v>19</v>
      </c>
      <c r="B64" s="495" t="s">
        <v>20</v>
      </c>
      <c r="C64" s="339"/>
      <c r="D64" s="339">
        <f>D65</f>
        <v>175014.39999999999</v>
      </c>
      <c r="E64" s="339">
        <v>765000</v>
      </c>
      <c r="F64" s="339">
        <v>0</v>
      </c>
      <c r="G64" s="339">
        <v>0</v>
      </c>
      <c r="H64" s="508"/>
      <c r="I64" s="506"/>
      <c r="J64" s="506"/>
      <c r="K64" s="506"/>
      <c r="L64" s="506"/>
    </row>
    <row r="65" spans="1:12" s="507" customFormat="1" ht="33.75" customHeight="1">
      <c r="A65" s="510" t="s">
        <v>300</v>
      </c>
      <c r="B65" s="495" t="s">
        <v>20</v>
      </c>
      <c r="C65" s="339"/>
      <c r="D65" s="339">
        <v>175014.39999999999</v>
      </c>
      <c r="E65" s="339"/>
      <c r="F65" s="339"/>
      <c r="G65" s="339"/>
      <c r="H65" s="508"/>
      <c r="I65" s="506"/>
      <c r="J65" s="506"/>
      <c r="K65" s="506"/>
      <c r="L65" s="506"/>
    </row>
    <row r="66" spans="1:12" s="507" customFormat="1" ht="30.75" customHeight="1">
      <c r="A66" s="511" t="s">
        <v>27</v>
      </c>
      <c r="B66" s="512" t="s">
        <v>20</v>
      </c>
      <c r="C66" s="513">
        <f>C64</f>
        <v>0</v>
      </c>
      <c r="D66" s="513">
        <f>D64</f>
        <v>175014.39999999999</v>
      </c>
      <c r="E66" s="513">
        <f>E64</f>
        <v>765000</v>
      </c>
      <c r="F66" s="513">
        <f>F64</f>
        <v>0</v>
      </c>
      <c r="G66" s="513">
        <f>G64</f>
        <v>0</v>
      </c>
      <c r="H66" s="508"/>
      <c r="I66" s="506"/>
      <c r="J66" s="514"/>
      <c r="K66" s="514"/>
      <c r="L66" s="514"/>
    </row>
    <row r="67" spans="1:12" s="507" customFormat="1" ht="15.75" customHeight="1">
      <c r="A67" s="515"/>
      <c r="B67" s="516"/>
      <c r="C67" s="517"/>
      <c r="D67" s="517"/>
      <c r="E67" s="517"/>
      <c r="F67" s="517"/>
      <c r="G67" s="517"/>
      <c r="H67" s="508"/>
      <c r="I67" s="506"/>
      <c r="J67" s="514"/>
      <c r="K67" s="514"/>
      <c r="L67" s="514"/>
    </row>
    <row r="68" spans="1:12" s="520" customFormat="1" ht="15.75" customHeight="1">
      <c r="A68" s="729" t="s">
        <v>325</v>
      </c>
      <c r="B68" s="729"/>
      <c r="C68" s="729"/>
      <c r="D68" s="729"/>
      <c r="E68" s="729"/>
      <c r="F68" s="729"/>
      <c r="G68" s="729"/>
      <c r="H68" s="518"/>
      <c r="I68" s="519"/>
    </row>
    <row r="69" spans="1:12" s="520" customFormat="1" ht="21.4" customHeight="1">
      <c r="A69" s="515" t="s">
        <v>29</v>
      </c>
      <c r="B69" s="515"/>
      <c r="C69" s="515"/>
      <c r="D69" s="515"/>
      <c r="E69" s="515"/>
      <c r="F69" s="515"/>
      <c r="G69" s="515"/>
      <c r="H69" s="515"/>
      <c r="I69" s="519"/>
    </row>
    <row r="70" spans="1:12" s="407" customFormat="1" ht="36.75" customHeight="1">
      <c r="A70" s="730" t="s">
        <v>334</v>
      </c>
      <c r="B70" s="730"/>
      <c r="C70" s="730"/>
      <c r="D70" s="730"/>
      <c r="E70" s="730"/>
      <c r="F70" s="730"/>
      <c r="G70" s="730"/>
    </row>
    <row r="71" spans="1:12" s="407" customFormat="1" ht="13.5" customHeight="1">
      <c r="A71" s="406" t="s">
        <v>263</v>
      </c>
    </row>
    <row r="72" spans="1:12" s="520" customFormat="1" ht="54.75" customHeight="1">
      <c r="A72" s="729" t="s">
        <v>335</v>
      </c>
      <c r="B72" s="729"/>
      <c r="C72" s="729"/>
      <c r="D72" s="729"/>
      <c r="E72" s="729"/>
      <c r="F72" s="729"/>
      <c r="G72" s="729"/>
      <c r="H72" s="518"/>
      <c r="I72" s="519"/>
    </row>
    <row r="73" spans="1:12" s="520" customFormat="1" ht="33.75" customHeight="1">
      <c r="A73" s="728" t="s">
        <v>25</v>
      </c>
      <c r="B73" s="728" t="s">
        <v>11</v>
      </c>
      <c r="C73" s="624" t="s">
        <v>305</v>
      </c>
      <c r="D73" s="624" t="s">
        <v>306</v>
      </c>
      <c r="E73" s="624" t="s">
        <v>68</v>
      </c>
      <c r="F73" s="624"/>
      <c r="G73" s="624"/>
      <c r="H73" s="519"/>
    </row>
    <row r="74" spans="1:12" s="520" customFormat="1" ht="15.75">
      <c r="A74" s="728"/>
      <c r="B74" s="728"/>
      <c r="C74" s="624"/>
      <c r="D74" s="624"/>
      <c r="E74" s="553" t="s">
        <v>17</v>
      </c>
      <c r="F74" s="553" t="s">
        <v>18</v>
      </c>
      <c r="G74" s="553" t="s">
        <v>38</v>
      </c>
      <c r="H74" s="519"/>
    </row>
    <row r="75" spans="1:12" s="520" customFormat="1" ht="31.5">
      <c r="A75" s="521" t="s">
        <v>336</v>
      </c>
      <c r="B75" s="495" t="s">
        <v>44</v>
      </c>
      <c r="C75" s="495">
        <v>7</v>
      </c>
      <c r="D75" s="495">
        <v>4</v>
      </c>
      <c r="E75" s="495">
        <v>3</v>
      </c>
      <c r="F75" s="495"/>
      <c r="G75" s="495"/>
      <c r="H75" s="519"/>
    </row>
    <row r="76" spans="1:12" s="520" customFormat="1" ht="31.5">
      <c r="A76" s="521" t="s">
        <v>337</v>
      </c>
      <c r="B76" s="495" t="s">
        <v>44</v>
      </c>
      <c r="C76" s="495">
        <v>105</v>
      </c>
      <c r="D76" s="495">
        <v>245</v>
      </c>
      <c r="E76" s="495">
        <v>234</v>
      </c>
      <c r="F76" s="495"/>
      <c r="G76" s="495"/>
      <c r="H76" s="519"/>
    </row>
    <row r="77" spans="1:12" s="520" customFormat="1" ht="47.25">
      <c r="A77" s="521" t="s">
        <v>338</v>
      </c>
      <c r="B77" s="495" t="s">
        <v>44</v>
      </c>
      <c r="C77" s="495">
        <v>13</v>
      </c>
      <c r="D77" s="495">
        <v>11</v>
      </c>
      <c r="E77" s="495">
        <v>34</v>
      </c>
      <c r="F77" s="495"/>
      <c r="G77" s="495"/>
      <c r="H77" s="519"/>
    </row>
    <row r="78" spans="1:12" s="520" customFormat="1" ht="31.5">
      <c r="A78" s="521" t="s">
        <v>339</v>
      </c>
      <c r="B78" s="495" t="s">
        <v>44</v>
      </c>
      <c r="C78" s="495">
        <v>0</v>
      </c>
      <c r="D78" s="495">
        <v>1</v>
      </c>
      <c r="E78" s="495">
        <v>1</v>
      </c>
      <c r="F78" s="495"/>
      <c r="G78" s="495"/>
      <c r="H78" s="519"/>
    </row>
    <row r="79" spans="1:12" s="520" customFormat="1" ht="15.75">
      <c r="A79" s="521" t="s">
        <v>340</v>
      </c>
      <c r="B79" s="495" t="s">
        <v>65</v>
      </c>
      <c r="C79" s="495">
        <v>0</v>
      </c>
      <c r="D79" s="495">
        <v>21</v>
      </c>
      <c r="E79" s="495"/>
      <c r="F79" s="495"/>
      <c r="G79" s="495"/>
      <c r="H79" s="519"/>
    </row>
    <row r="80" spans="1:12" s="520" customFormat="1" ht="15.75">
      <c r="A80" s="731"/>
      <c r="B80" s="732"/>
      <c r="C80" s="732"/>
      <c r="D80" s="732"/>
      <c r="E80" s="732"/>
      <c r="F80" s="732"/>
      <c r="G80" s="733"/>
      <c r="H80" s="519"/>
    </row>
    <row r="81" spans="1:256" s="520" customFormat="1" ht="32.25" customHeight="1">
      <c r="A81" s="728" t="s">
        <v>26</v>
      </c>
      <c r="B81" s="728" t="s">
        <v>11</v>
      </c>
      <c r="C81" s="655" t="s">
        <v>305</v>
      </c>
      <c r="D81" s="655" t="s">
        <v>306</v>
      </c>
      <c r="E81" s="655" t="s">
        <v>68</v>
      </c>
      <c r="F81" s="655"/>
      <c r="G81" s="655"/>
      <c r="H81" s="519"/>
    </row>
    <row r="82" spans="1:256" s="520" customFormat="1" ht="26.25" customHeight="1">
      <c r="A82" s="728"/>
      <c r="B82" s="728"/>
      <c r="C82" s="655"/>
      <c r="D82" s="655"/>
      <c r="E82" s="493" t="s">
        <v>17</v>
      </c>
      <c r="F82" s="493" t="s">
        <v>18</v>
      </c>
      <c r="G82" s="493" t="s">
        <v>38</v>
      </c>
      <c r="H82" s="519"/>
    </row>
    <row r="83" spans="1:256" s="520" customFormat="1" ht="21.75" customHeight="1">
      <c r="A83" s="510" t="s">
        <v>21</v>
      </c>
      <c r="B83" s="495" t="s">
        <v>20</v>
      </c>
      <c r="C83" s="339">
        <v>678768.3</v>
      </c>
      <c r="D83" s="339">
        <v>707698.8</v>
      </c>
      <c r="E83" s="339">
        <f>394000+1991046</f>
        <v>2385046</v>
      </c>
      <c r="F83" s="339">
        <v>1982433</v>
      </c>
      <c r="G83" s="339">
        <v>1993008</v>
      </c>
      <c r="H83" s="519"/>
      <c r="IV83" s="519"/>
    </row>
    <row r="84" spans="1:256" s="520" customFormat="1" ht="31.5">
      <c r="A84" s="511" t="s">
        <v>27</v>
      </c>
      <c r="B84" s="512" t="s">
        <v>20</v>
      </c>
      <c r="C84" s="513">
        <f>SUM(C83)</f>
        <v>678768.3</v>
      </c>
      <c r="D84" s="513">
        <f>SUM(D83)</f>
        <v>707698.8</v>
      </c>
      <c r="E84" s="513">
        <f>SUM(E83)</f>
        <v>2385046</v>
      </c>
      <c r="F84" s="513">
        <f>SUM(F83)</f>
        <v>1982433</v>
      </c>
      <c r="G84" s="513">
        <f>SUM(G83)</f>
        <v>1993008</v>
      </c>
      <c r="H84" s="519"/>
      <c r="IV84" s="519"/>
    </row>
    <row r="86" spans="1:256">
      <c r="G86" s="166">
        <v>1982433</v>
      </c>
    </row>
  </sheetData>
  <mergeCells count="59">
    <mergeCell ref="A68:G68"/>
    <mergeCell ref="A70:G70"/>
    <mergeCell ref="A80:G80"/>
    <mergeCell ref="A81:A82"/>
    <mergeCell ref="B81:B82"/>
    <mergeCell ref="C81:C82"/>
    <mergeCell ref="D81:D82"/>
    <mergeCell ref="E81:G81"/>
    <mergeCell ref="A72:G72"/>
    <mergeCell ref="A73:A74"/>
    <mergeCell ref="B73:B74"/>
    <mergeCell ref="C73:C74"/>
    <mergeCell ref="D73:D74"/>
    <mergeCell ref="E73:G73"/>
    <mergeCell ref="D8:G8"/>
    <mergeCell ref="F1:G1"/>
    <mergeCell ref="D2:G2"/>
    <mergeCell ref="D3:G3"/>
    <mergeCell ref="D4:G4"/>
    <mergeCell ref="D7:G7"/>
    <mergeCell ref="D6:G6"/>
    <mergeCell ref="A23:G23"/>
    <mergeCell ref="D9:G9"/>
    <mergeCell ref="D12:G12"/>
    <mergeCell ref="D13:G13"/>
    <mergeCell ref="D14:G14"/>
    <mergeCell ref="D15:G15"/>
    <mergeCell ref="A19:G19"/>
    <mergeCell ref="A20:G20"/>
    <mergeCell ref="A21:G21"/>
    <mergeCell ref="D11:G11"/>
    <mergeCell ref="A18:G18"/>
    <mergeCell ref="A33:C34"/>
    <mergeCell ref="D33:D34"/>
    <mergeCell ref="E33:G33"/>
    <mergeCell ref="A35:C35"/>
    <mergeCell ref="A36:G36"/>
    <mergeCell ref="A24:G24"/>
    <mergeCell ref="A25:G25"/>
    <mergeCell ref="A27:G27"/>
    <mergeCell ref="A28:G28"/>
    <mergeCell ref="A31:G31"/>
    <mergeCell ref="H37:I37"/>
    <mergeCell ref="A38:G38"/>
    <mergeCell ref="A44:H44"/>
    <mergeCell ref="A46:G46"/>
    <mergeCell ref="A48:G48"/>
    <mergeCell ref="A39:A40"/>
    <mergeCell ref="B39:B40"/>
    <mergeCell ref="E39:G39"/>
    <mergeCell ref="A37:G37"/>
    <mergeCell ref="A49:A50"/>
    <mergeCell ref="B49:B50"/>
    <mergeCell ref="E49:G49"/>
    <mergeCell ref="A62:A63"/>
    <mergeCell ref="B62:B63"/>
    <mergeCell ref="E62:G62"/>
    <mergeCell ref="C62:C63"/>
    <mergeCell ref="D62:D63"/>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7"/>
  <sheetViews>
    <sheetView view="pageBreakPreview" topLeftCell="A16" zoomScaleNormal="70" zoomScaleSheetLayoutView="100" workbookViewId="0">
      <selection activeCell="E54" sqref="E54"/>
    </sheetView>
  </sheetViews>
  <sheetFormatPr defaultRowHeight="15"/>
  <cols>
    <col min="1" max="1" width="44.42578125" style="1" customWidth="1"/>
    <col min="2" max="2" width="19.42578125" style="1" customWidth="1"/>
    <col min="3" max="3" width="13.5703125" style="2" customWidth="1"/>
    <col min="4" max="4" width="14.7109375" style="2" customWidth="1"/>
    <col min="5" max="5" width="14.85546875" style="2" customWidth="1"/>
    <col min="6" max="6" width="14" style="2" customWidth="1"/>
    <col min="7" max="7" width="15.5703125" style="2" customWidth="1"/>
    <col min="8" max="8" width="32.85546875" style="2" customWidth="1"/>
    <col min="9" max="9" width="11" style="3" customWidth="1"/>
    <col min="10" max="10" width="11.140625" style="2" customWidth="1"/>
    <col min="11" max="12" width="13.28515625" style="2" customWidth="1"/>
    <col min="13" max="13" width="13.85546875" style="2" customWidth="1"/>
    <col min="14" max="17" width="9.140625" style="2" customWidth="1"/>
    <col min="18" max="256" width="8.85546875" style="2"/>
    <col min="257" max="257" width="46.140625" style="2" customWidth="1"/>
    <col min="258" max="258" width="30.7109375" style="2" customWidth="1"/>
    <col min="259" max="259" width="20.85546875" style="2" customWidth="1"/>
    <col min="260" max="261" width="20.42578125" style="2" customWidth="1"/>
    <col min="262" max="262" width="14.7109375" style="2" customWidth="1"/>
    <col min="263" max="263" width="14" style="2" customWidth="1"/>
    <col min="264" max="264" width="32.85546875" style="2" customWidth="1"/>
    <col min="265" max="265" width="11" style="2" customWidth="1"/>
    <col min="266" max="266" width="11.140625" style="2" customWidth="1"/>
    <col min="267" max="268" width="13.28515625" style="2" customWidth="1"/>
    <col min="269" max="269" width="13.85546875" style="2" customWidth="1"/>
    <col min="270" max="273" width="9.140625" style="2" customWidth="1"/>
    <col min="274" max="512" width="8.85546875" style="2"/>
    <col min="513" max="513" width="46.140625" style="2" customWidth="1"/>
    <col min="514" max="514" width="30.7109375" style="2" customWidth="1"/>
    <col min="515" max="515" width="20.85546875" style="2" customWidth="1"/>
    <col min="516" max="517" width="20.42578125" style="2" customWidth="1"/>
    <col min="518" max="518" width="14.7109375" style="2" customWidth="1"/>
    <col min="519" max="519" width="14" style="2" customWidth="1"/>
    <col min="520" max="520" width="32.85546875" style="2" customWidth="1"/>
    <col min="521" max="521" width="11" style="2" customWidth="1"/>
    <col min="522" max="522" width="11.140625" style="2" customWidth="1"/>
    <col min="523" max="524" width="13.28515625" style="2" customWidth="1"/>
    <col min="525" max="525" width="13.85546875" style="2" customWidth="1"/>
    <col min="526" max="529" width="9.140625" style="2" customWidth="1"/>
    <col min="530" max="768" width="8.85546875" style="2"/>
    <col min="769" max="769" width="46.140625" style="2" customWidth="1"/>
    <col min="770" max="770" width="30.7109375" style="2" customWidth="1"/>
    <col min="771" max="771" width="20.85546875" style="2" customWidth="1"/>
    <col min="772" max="773" width="20.42578125" style="2" customWidth="1"/>
    <col min="774" max="774" width="14.7109375" style="2" customWidth="1"/>
    <col min="775" max="775" width="14" style="2" customWidth="1"/>
    <col min="776" max="776" width="32.85546875" style="2" customWidth="1"/>
    <col min="777" max="777" width="11" style="2" customWidth="1"/>
    <col min="778" max="778" width="11.140625" style="2" customWidth="1"/>
    <col min="779" max="780" width="13.28515625" style="2" customWidth="1"/>
    <col min="781" max="781" width="13.85546875" style="2" customWidth="1"/>
    <col min="782" max="785" width="9.140625" style="2" customWidth="1"/>
    <col min="786" max="1024" width="8.85546875" style="2"/>
    <col min="1025" max="1025" width="46.140625" style="2" customWidth="1"/>
    <col min="1026" max="1026" width="30.7109375" style="2" customWidth="1"/>
    <col min="1027" max="1027" width="20.85546875" style="2" customWidth="1"/>
    <col min="1028" max="1029" width="20.42578125" style="2" customWidth="1"/>
    <col min="1030" max="1030" width="14.7109375" style="2" customWidth="1"/>
    <col min="1031" max="1031" width="14" style="2" customWidth="1"/>
    <col min="1032" max="1032" width="32.85546875" style="2" customWidth="1"/>
    <col min="1033" max="1033" width="11" style="2" customWidth="1"/>
    <col min="1034" max="1034" width="11.140625" style="2" customWidth="1"/>
    <col min="1035" max="1036" width="13.28515625" style="2" customWidth="1"/>
    <col min="1037" max="1037" width="13.85546875" style="2" customWidth="1"/>
    <col min="1038" max="1041" width="9.140625" style="2" customWidth="1"/>
    <col min="1042" max="1280" width="8.85546875" style="2"/>
    <col min="1281" max="1281" width="46.140625" style="2" customWidth="1"/>
    <col min="1282" max="1282" width="30.7109375" style="2" customWidth="1"/>
    <col min="1283" max="1283" width="20.85546875" style="2" customWidth="1"/>
    <col min="1284" max="1285" width="20.42578125" style="2" customWidth="1"/>
    <col min="1286" max="1286" width="14.7109375" style="2" customWidth="1"/>
    <col min="1287" max="1287" width="14" style="2" customWidth="1"/>
    <col min="1288" max="1288" width="32.85546875" style="2" customWidth="1"/>
    <col min="1289" max="1289" width="11" style="2" customWidth="1"/>
    <col min="1290" max="1290" width="11.140625" style="2" customWidth="1"/>
    <col min="1291" max="1292" width="13.28515625" style="2" customWidth="1"/>
    <col min="1293" max="1293" width="13.85546875" style="2" customWidth="1"/>
    <col min="1294" max="1297" width="9.140625" style="2" customWidth="1"/>
    <col min="1298" max="1536" width="8.85546875" style="2"/>
    <col min="1537" max="1537" width="46.140625" style="2" customWidth="1"/>
    <col min="1538" max="1538" width="30.7109375" style="2" customWidth="1"/>
    <col min="1539" max="1539" width="20.85546875" style="2" customWidth="1"/>
    <col min="1540" max="1541" width="20.42578125" style="2" customWidth="1"/>
    <col min="1542" max="1542" width="14.7109375" style="2" customWidth="1"/>
    <col min="1543" max="1543" width="14" style="2" customWidth="1"/>
    <col min="1544" max="1544" width="32.85546875" style="2" customWidth="1"/>
    <col min="1545" max="1545" width="11" style="2" customWidth="1"/>
    <col min="1546" max="1546" width="11.140625" style="2" customWidth="1"/>
    <col min="1547" max="1548" width="13.28515625" style="2" customWidth="1"/>
    <col min="1549" max="1549" width="13.85546875" style="2" customWidth="1"/>
    <col min="1550" max="1553" width="9.140625" style="2" customWidth="1"/>
    <col min="1554" max="1792" width="8.85546875" style="2"/>
    <col min="1793" max="1793" width="46.140625" style="2" customWidth="1"/>
    <col min="1794" max="1794" width="30.7109375" style="2" customWidth="1"/>
    <col min="1795" max="1795" width="20.85546875" style="2" customWidth="1"/>
    <col min="1796" max="1797" width="20.42578125" style="2" customWidth="1"/>
    <col min="1798" max="1798" width="14.7109375" style="2" customWidth="1"/>
    <col min="1799" max="1799" width="14" style="2" customWidth="1"/>
    <col min="1800" max="1800" width="32.85546875" style="2" customWidth="1"/>
    <col min="1801" max="1801" width="11" style="2" customWidth="1"/>
    <col min="1802" max="1802" width="11.140625" style="2" customWidth="1"/>
    <col min="1803" max="1804" width="13.28515625" style="2" customWidth="1"/>
    <col min="1805" max="1805" width="13.85546875" style="2" customWidth="1"/>
    <col min="1806" max="1809" width="9.140625" style="2" customWidth="1"/>
    <col min="1810" max="2048" width="8.85546875" style="2"/>
    <col min="2049" max="2049" width="46.140625" style="2" customWidth="1"/>
    <col min="2050" max="2050" width="30.7109375" style="2" customWidth="1"/>
    <col min="2051" max="2051" width="20.85546875" style="2" customWidth="1"/>
    <col min="2052" max="2053" width="20.42578125" style="2" customWidth="1"/>
    <col min="2054" max="2054" width="14.7109375" style="2" customWidth="1"/>
    <col min="2055" max="2055" width="14" style="2" customWidth="1"/>
    <col min="2056" max="2056" width="32.85546875" style="2" customWidth="1"/>
    <col min="2057" max="2057" width="11" style="2" customWidth="1"/>
    <col min="2058" max="2058" width="11.140625" style="2" customWidth="1"/>
    <col min="2059" max="2060" width="13.28515625" style="2" customWidth="1"/>
    <col min="2061" max="2061" width="13.85546875" style="2" customWidth="1"/>
    <col min="2062" max="2065" width="9.140625" style="2" customWidth="1"/>
    <col min="2066" max="2304" width="8.85546875" style="2"/>
    <col min="2305" max="2305" width="46.140625" style="2" customWidth="1"/>
    <col min="2306" max="2306" width="30.7109375" style="2" customWidth="1"/>
    <col min="2307" max="2307" width="20.85546875" style="2" customWidth="1"/>
    <col min="2308" max="2309" width="20.42578125" style="2" customWidth="1"/>
    <col min="2310" max="2310" width="14.7109375" style="2" customWidth="1"/>
    <col min="2311" max="2311" width="14" style="2" customWidth="1"/>
    <col min="2312" max="2312" width="32.85546875" style="2" customWidth="1"/>
    <col min="2313" max="2313" width="11" style="2" customWidth="1"/>
    <col min="2314" max="2314" width="11.140625" style="2" customWidth="1"/>
    <col min="2315" max="2316" width="13.28515625" style="2" customWidth="1"/>
    <col min="2317" max="2317" width="13.85546875" style="2" customWidth="1"/>
    <col min="2318" max="2321" width="9.140625" style="2" customWidth="1"/>
    <col min="2322" max="2560" width="8.85546875" style="2"/>
    <col min="2561" max="2561" width="46.140625" style="2" customWidth="1"/>
    <col min="2562" max="2562" width="30.7109375" style="2" customWidth="1"/>
    <col min="2563" max="2563" width="20.85546875" style="2" customWidth="1"/>
    <col min="2564" max="2565" width="20.42578125" style="2" customWidth="1"/>
    <col min="2566" max="2566" width="14.7109375" style="2" customWidth="1"/>
    <col min="2567" max="2567" width="14" style="2" customWidth="1"/>
    <col min="2568" max="2568" width="32.85546875" style="2" customWidth="1"/>
    <col min="2569" max="2569" width="11" style="2" customWidth="1"/>
    <col min="2570" max="2570" width="11.140625" style="2" customWidth="1"/>
    <col min="2571" max="2572" width="13.28515625" style="2" customWidth="1"/>
    <col min="2573" max="2573" width="13.85546875" style="2" customWidth="1"/>
    <col min="2574" max="2577" width="9.140625" style="2" customWidth="1"/>
    <col min="2578" max="2816" width="8.85546875" style="2"/>
    <col min="2817" max="2817" width="46.140625" style="2" customWidth="1"/>
    <col min="2818" max="2818" width="30.7109375" style="2" customWidth="1"/>
    <col min="2819" max="2819" width="20.85546875" style="2" customWidth="1"/>
    <col min="2820" max="2821" width="20.42578125" style="2" customWidth="1"/>
    <col min="2822" max="2822" width="14.7109375" style="2" customWidth="1"/>
    <col min="2823" max="2823" width="14" style="2" customWidth="1"/>
    <col min="2824" max="2824" width="32.85546875" style="2" customWidth="1"/>
    <col min="2825" max="2825" width="11" style="2" customWidth="1"/>
    <col min="2826" max="2826" width="11.140625" style="2" customWidth="1"/>
    <col min="2827" max="2828" width="13.28515625" style="2" customWidth="1"/>
    <col min="2829" max="2829" width="13.85546875" style="2" customWidth="1"/>
    <col min="2830" max="2833" width="9.140625" style="2" customWidth="1"/>
    <col min="2834" max="3072" width="8.85546875" style="2"/>
    <col min="3073" max="3073" width="46.140625" style="2" customWidth="1"/>
    <col min="3074" max="3074" width="30.7109375" style="2" customWidth="1"/>
    <col min="3075" max="3075" width="20.85546875" style="2" customWidth="1"/>
    <col min="3076" max="3077" width="20.42578125" style="2" customWidth="1"/>
    <col min="3078" max="3078" width="14.7109375" style="2" customWidth="1"/>
    <col min="3079" max="3079" width="14" style="2" customWidth="1"/>
    <col min="3080" max="3080" width="32.85546875" style="2" customWidth="1"/>
    <col min="3081" max="3081" width="11" style="2" customWidth="1"/>
    <col min="3082" max="3082" width="11.140625" style="2" customWidth="1"/>
    <col min="3083" max="3084" width="13.28515625" style="2" customWidth="1"/>
    <col min="3085" max="3085" width="13.85546875" style="2" customWidth="1"/>
    <col min="3086" max="3089" width="9.140625" style="2" customWidth="1"/>
    <col min="3090" max="3328" width="8.85546875" style="2"/>
    <col min="3329" max="3329" width="46.140625" style="2" customWidth="1"/>
    <col min="3330" max="3330" width="30.7109375" style="2" customWidth="1"/>
    <col min="3331" max="3331" width="20.85546875" style="2" customWidth="1"/>
    <col min="3332" max="3333" width="20.42578125" style="2" customWidth="1"/>
    <col min="3334" max="3334" width="14.7109375" style="2" customWidth="1"/>
    <col min="3335" max="3335" width="14" style="2" customWidth="1"/>
    <col min="3336" max="3336" width="32.85546875" style="2" customWidth="1"/>
    <col min="3337" max="3337" width="11" style="2" customWidth="1"/>
    <col min="3338" max="3338" width="11.140625" style="2" customWidth="1"/>
    <col min="3339" max="3340" width="13.28515625" style="2" customWidth="1"/>
    <col min="3341" max="3341" width="13.85546875" style="2" customWidth="1"/>
    <col min="3342" max="3345" width="9.140625" style="2" customWidth="1"/>
    <col min="3346" max="3584" width="8.85546875" style="2"/>
    <col min="3585" max="3585" width="46.140625" style="2" customWidth="1"/>
    <col min="3586" max="3586" width="30.7109375" style="2" customWidth="1"/>
    <col min="3587" max="3587" width="20.85546875" style="2" customWidth="1"/>
    <col min="3588" max="3589" width="20.42578125" style="2" customWidth="1"/>
    <col min="3590" max="3590" width="14.7109375" style="2" customWidth="1"/>
    <col min="3591" max="3591" width="14" style="2" customWidth="1"/>
    <col min="3592" max="3592" width="32.85546875" style="2" customWidth="1"/>
    <col min="3593" max="3593" width="11" style="2" customWidth="1"/>
    <col min="3594" max="3594" width="11.140625" style="2" customWidth="1"/>
    <col min="3595" max="3596" width="13.28515625" style="2" customWidth="1"/>
    <col min="3597" max="3597" width="13.85546875" style="2" customWidth="1"/>
    <col min="3598" max="3601" width="9.140625" style="2" customWidth="1"/>
    <col min="3602" max="3840" width="8.85546875" style="2"/>
    <col min="3841" max="3841" width="46.140625" style="2" customWidth="1"/>
    <col min="3842" max="3842" width="30.7109375" style="2" customWidth="1"/>
    <col min="3843" max="3843" width="20.85546875" style="2" customWidth="1"/>
    <col min="3844" max="3845" width="20.42578125" style="2" customWidth="1"/>
    <col min="3846" max="3846" width="14.7109375" style="2" customWidth="1"/>
    <col min="3847" max="3847" width="14" style="2" customWidth="1"/>
    <col min="3848" max="3848" width="32.85546875" style="2" customWidth="1"/>
    <col min="3849" max="3849" width="11" style="2" customWidth="1"/>
    <col min="3850" max="3850" width="11.140625" style="2" customWidth="1"/>
    <col min="3851" max="3852" width="13.28515625" style="2" customWidth="1"/>
    <col min="3853" max="3853" width="13.85546875" style="2" customWidth="1"/>
    <col min="3854" max="3857" width="9.140625" style="2" customWidth="1"/>
    <col min="3858" max="4096" width="8.85546875" style="2"/>
    <col min="4097" max="4097" width="46.140625" style="2" customWidth="1"/>
    <col min="4098" max="4098" width="30.7109375" style="2" customWidth="1"/>
    <col min="4099" max="4099" width="20.85546875" style="2" customWidth="1"/>
    <col min="4100" max="4101" width="20.42578125" style="2" customWidth="1"/>
    <col min="4102" max="4102" width="14.7109375" style="2" customWidth="1"/>
    <col min="4103" max="4103" width="14" style="2" customWidth="1"/>
    <col min="4104" max="4104" width="32.85546875" style="2" customWidth="1"/>
    <col min="4105" max="4105" width="11" style="2" customWidth="1"/>
    <col min="4106" max="4106" width="11.140625" style="2" customWidth="1"/>
    <col min="4107" max="4108" width="13.28515625" style="2" customWidth="1"/>
    <col min="4109" max="4109" width="13.85546875" style="2" customWidth="1"/>
    <col min="4110" max="4113" width="9.140625" style="2" customWidth="1"/>
    <col min="4114" max="4352" width="8.85546875" style="2"/>
    <col min="4353" max="4353" width="46.140625" style="2" customWidth="1"/>
    <col min="4354" max="4354" width="30.7109375" style="2" customWidth="1"/>
    <col min="4355" max="4355" width="20.85546875" style="2" customWidth="1"/>
    <col min="4356" max="4357" width="20.42578125" style="2" customWidth="1"/>
    <col min="4358" max="4358" width="14.7109375" style="2" customWidth="1"/>
    <col min="4359" max="4359" width="14" style="2" customWidth="1"/>
    <col min="4360" max="4360" width="32.85546875" style="2" customWidth="1"/>
    <col min="4361" max="4361" width="11" style="2" customWidth="1"/>
    <col min="4362" max="4362" width="11.140625" style="2" customWidth="1"/>
    <col min="4363" max="4364" width="13.28515625" style="2" customWidth="1"/>
    <col min="4365" max="4365" width="13.85546875" style="2" customWidth="1"/>
    <col min="4366" max="4369" width="9.140625" style="2" customWidth="1"/>
    <col min="4370" max="4608" width="8.85546875" style="2"/>
    <col min="4609" max="4609" width="46.140625" style="2" customWidth="1"/>
    <col min="4610" max="4610" width="30.7109375" style="2" customWidth="1"/>
    <col min="4611" max="4611" width="20.85546875" style="2" customWidth="1"/>
    <col min="4612" max="4613" width="20.42578125" style="2" customWidth="1"/>
    <col min="4614" max="4614" width="14.7109375" style="2" customWidth="1"/>
    <col min="4615" max="4615" width="14" style="2" customWidth="1"/>
    <col min="4616" max="4616" width="32.85546875" style="2" customWidth="1"/>
    <col min="4617" max="4617" width="11" style="2" customWidth="1"/>
    <col min="4618" max="4618" width="11.140625" style="2" customWidth="1"/>
    <col min="4619" max="4620" width="13.28515625" style="2" customWidth="1"/>
    <col min="4621" max="4621" width="13.85546875" style="2" customWidth="1"/>
    <col min="4622" max="4625" width="9.140625" style="2" customWidth="1"/>
    <col min="4626" max="4864" width="8.85546875" style="2"/>
    <col min="4865" max="4865" width="46.140625" style="2" customWidth="1"/>
    <col min="4866" max="4866" width="30.7109375" style="2" customWidth="1"/>
    <col min="4867" max="4867" width="20.85546875" style="2" customWidth="1"/>
    <col min="4868" max="4869" width="20.42578125" style="2" customWidth="1"/>
    <col min="4870" max="4870" width="14.7109375" style="2" customWidth="1"/>
    <col min="4871" max="4871" width="14" style="2" customWidth="1"/>
    <col min="4872" max="4872" width="32.85546875" style="2" customWidth="1"/>
    <col min="4873" max="4873" width="11" style="2" customWidth="1"/>
    <col min="4874" max="4874" width="11.140625" style="2" customWidth="1"/>
    <col min="4875" max="4876" width="13.28515625" style="2" customWidth="1"/>
    <col min="4877" max="4877" width="13.85546875" style="2" customWidth="1"/>
    <col min="4878" max="4881" width="9.140625" style="2" customWidth="1"/>
    <col min="4882" max="5120" width="8.85546875" style="2"/>
    <col min="5121" max="5121" width="46.140625" style="2" customWidth="1"/>
    <col min="5122" max="5122" width="30.7109375" style="2" customWidth="1"/>
    <col min="5123" max="5123" width="20.85546875" style="2" customWidth="1"/>
    <col min="5124" max="5125" width="20.42578125" style="2" customWidth="1"/>
    <col min="5126" max="5126" width="14.7109375" style="2" customWidth="1"/>
    <col min="5127" max="5127" width="14" style="2" customWidth="1"/>
    <col min="5128" max="5128" width="32.85546875" style="2" customWidth="1"/>
    <col min="5129" max="5129" width="11" style="2" customWidth="1"/>
    <col min="5130" max="5130" width="11.140625" style="2" customWidth="1"/>
    <col min="5131" max="5132" width="13.28515625" style="2" customWidth="1"/>
    <col min="5133" max="5133" width="13.85546875" style="2" customWidth="1"/>
    <col min="5134" max="5137" width="9.140625" style="2" customWidth="1"/>
    <col min="5138" max="5376" width="8.85546875" style="2"/>
    <col min="5377" max="5377" width="46.140625" style="2" customWidth="1"/>
    <col min="5378" max="5378" width="30.7109375" style="2" customWidth="1"/>
    <col min="5379" max="5379" width="20.85546875" style="2" customWidth="1"/>
    <col min="5380" max="5381" width="20.42578125" style="2" customWidth="1"/>
    <col min="5382" max="5382" width="14.7109375" style="2" customWidth="1"/>
    <col min="5383" max="5383" width="14" style="2" customWidth="1"/>
    <col min="5384" max="5384" width="32.85546875" style="2" customWidth="1"/>
    <col min="5385" max="5385" width="11" style="2" customWidth="1"/>
    <col min="5386" max="5386" width="11.140625" style="2" customWidth="1"/>
    <col min="5387" max="5388" width="13.28515625" style="2" customWidth="1"/>
    <col min="5389" max="5389" width="13.85546875" style="2" customWidth="1"/>
    <col min="5390" max="5393" width="9.140625" style="2" customWidth="1"/>
    <col min="5394" max="5632" width="8.85546875" style="2"/>
    <col min="5633" max="5633" width="46.140625" style="2" customWidth="1"/>
    <col min="5634" max="5634" width="30.7109375" style="2" customWidth="1"/>
    <col min="5635" max="5635" width="20.85546875" style="2" customWidth="1"/>
    <col min="5636" max="5637" width="20.42578125" style="2" customWidth="1"/>
    <col min="5638" max="5638" width="14.7109375" style="2" customWidth="1"/>
    <col min="5639" max="5639" width="14" style="2" customWidth="1"/>
    <col min="5640" max="5640" width="32.85546875" style="2" customWidth="1"/>
    <col min="5641" max="5641" width="11" style="2" customWidth="1"/>
    <col min="5642" max="5642" width="11.140625" style="2" customWidth="1"/>
    <col min="5643" max="5644" width="13.28515625" style="2" customWidth="1"/>
    <col min="5645" max="5645" width="13.85546875" style="2" customWidth="1"/>
    <col min="5646" max="5649" width="9.140625" style="2" customWidth="1"/>
    <col min="5650" max="5888" width="8.85546875" style="2"/>
    <col min="5889" max="5889" width="46.140625" style="2" customWidth="1"/>
    <col min="5890" max="5890" width="30.7109375" style="2" customWidth="1"/>
    <col min="5891" max="5891" width="20.85546875" style="2" customWidth="1"/>
    <col min="5892" max="5893" width="20.42578125" style="2" customWidth="1"/>
    <col min="5894" max="5894" width="14.7109375" style="2" customWidth="1"/>
    <col min="5895" max="5895" width="14" style="2" customWidth="1"/>
    <col min="5896" max="5896" width="32.85546875" style="2" customWidth="1"/>
    <col min="5897" max="5897" width="11" style="2" customWidth="1"/>
    <col min="5898" max="5898" width="11.140625" style="2" customWidth="1"/>
    <col min="5899" max="5900" width="13.28515625" style="2" customWidth="1"/>
    <col min="5901" max="5901" width="13.85546875" style="2" customWidth="1"/>
    <col min="5902" max="5905" width="9.140625" style="2" customWidth="1"/>
    <col min="5906" max="6144" width="8.85546875" style="2"/>
    <col min="6145" max="6145" width="46.140625" style="2" customWidth="1"/>
    <col min="6146" max="6146" width="30.7109375" style="2" customWidth="1"/>
    <col min="6147" max="6147" width="20.85546875" style="2" customWidth="1"/>
    <col min="6148" max="6149" width="20.42578125" style="2" customWidth="1"/>
    <col min="6150" max="6150" width="14.7109375" style="2" customWidth="1"/>
    <col min="6151" max="6151" width="14" style="2" customWidth="1"/>
    <col min="6152" max="6152" width="32.85546875" style="2" customWidth="1"/>
    <col min="6153" max="6153" width="11" style="2" customWidth="1"/>
    <col min="6154" max="6154" width="11.140625" style="2" customWidth="1"/>
    <col min="6155" max="6156" width="13.28515625" style="2" customWidth="1"/>
    <col min="6157" max="6157" width="13.85546875" style="2" customWidth="1"/>
    <col min="6158" max="6161" width="9.140625" style="2" customWidth="1"/>
    <col min="6162" max="6400" width="8.85546875" style="2"/>
    <col min="6401" max="6401" width="46.140625" style="2" customWidth="1"/>
    <col min="6402" max="6402" width="30.7109375" style="2" customWidth="1"/>
    <col min="6403" max="6403" width="20.85546875" style="2" customWidth="1"/>
    <col min="6404" max="6405" width="20.42578125" style="2" customWidth="1"/>
    <col min="6406" max="6406" width="14.7109375" style="2" customWidth="1"/>
    <col min="6407" max="6407" width="14" style="2" customWidth="1"/>
    <col min="6408" max="6408" width="32.85546875" style="2" customWidth="1"/>
    <col min="6409" max="6409" width="11" style="2" customWidth="1"/>
    <col min="6410" max="6410" width="11.140625" style="2" customWidth="1"/>
    <col min="6411" max="6412" width="13.28515625" style="2" customWidth="1"/>
    <col min="6413" max="6413" width="13.85546875" style="2" customWidth="1"/>
    <col min="6414" max="6417" width="9.140625" style="2" customWidth="1"/>
    <col min="6418" max="6656" width="8.85546875" style="2"/>
    <col min="6657" max="6657" width="46.140625" style="2" customWidth="1"/>
    <col min="6658" max="6658" width="30.7109375" style="2" customWidth="1"/>
    <col min="6659" max="6659" width="20.85546875" style="2" customWidth="1"/>
    <col min="6660" max="6661" width="20.42578125" style="2" customWidth="1"/>
    <col min="6662" max="6662" width="14.7109375" style="2" customWidth="1"/>
    <col min="6663" max="6663" width="14" style="2" customWidth="1"/>
    <col min="6664" max="6664" width="32.85546875" style="2" customWidth="1"/>
    <col min="6665" max="6665" width="11" style="2" customWidth="1"/>
    <col min="6666" max="6666" width="11.140625" style="2" customWidth="1"/>
    <col min="6667" max="6668" width="13.28515625" style="2" customWidth="1"/>
    <col min="6669" max="6669" width="13.85546875" style="2" customWidth="1"/>
    <col min="6670" max="6673" width="9.140625" style="2" customWidth="1"/>
    <col min="6674" max="6912" width="8.85546875" style="2"/>
    <col min="6913" max="6913" width="46.140625" style="2" customWidth="1"/>
    <col min="6914" max="6914" width="30.7109375" style="2" customWidth="1"/>
    <col min="6915" max="6915" width="20.85546875" style="2" customWidth="1"/>
    <col min="6916" max="6917" width="20.42578125" style="2" customWidth="1"/>
    <col min="6918" max="6918" width="14.7109375" style="2" customWidth="1"/>
    <col min="6919" max="6919" width="14" style="2" customWidth="1"/>
    <col min="6920" max="6920" width="32.85546875" style="2" customWidth="1"/>
    <col min="6921" max="6921" width="11" style="2" customWidth="1"/>
    <col min="6922" max="6922" width="11.140625" style="2" customWidth="1"/>
    <col min="6923" max="6924" width="13.28515625" style="2" customWidth="1"/>
    <col min="6925" max="6925" width="13.85546875" style="2" customWidth="1"/>
    <col min="6926" max="6929" width="9.140625" style="2" customWidth="1"/>
    <col min="6930" max="7168" width="8.85546875" style="2"/>
    <col min="7169" max="7169" width="46.140625" style="2" customWidth="1"/>
    <col min="7170" max="7170" width="30.7109375" style="2" customWidth="1"/>
    <col min="7171" max="7171" width="20.85546875" style="2" customWidth="1"/>
    <col min="7172" max="7173" width="20.42578125" style="2" customWidth="1"/>
    <col min="7174" max="7174" width="14.7109375" style="2" customWidth="1"/>
    <col min="7175" max="7175" width="14" style="2" customWidth="1"/>
    <col min="7176" max="7176" width="32.85546875" style="2" customWidth="1"/>
    <col min="7177" max="7177" width="11" style="2" customWidth="1"/>
    <col min="7178" max="7178" width="11.140625" style="2" customWidth="1"/>
    <col min="7179" max="7180" width="13.28515625" style="2" customWidth="1"/>
    <col min="7181" max="7181" width="13.85546875" style="2" customWidth="1"/>
    <col min="7182" max="7185" width="9.140625" style="2" customWidth="1"/>
    <col min="7186" max="7424" width="8.85546875" style="2"/>
    <col min="7425" max="7425" width="46.140625" style="2" customWidth="1"/>
    <col min="7426" max="7426" width="30.7109375" style="2" customWidth="1"/>
    <col min="7427" max="7427" width="20.85546875" style="2" customWidth="1"/>
    <col min="7428" max="7429" width="20.42578125" style="2" customWidth="1"/>
    <col min="7430" max="7430" width="14.7109375" style="2" customWidth="1"/>
    <col min="7431" max="7431" width="14" style="2" customWidth="1"/>
    <col min="7432" max="7432" width="32.85546875" style="2" customWidth="1"/>
    <col min="7433" max="7433" width="11" style="2" customWidth="1"/>
    <col min="7434" max="7434" width="11.140625" style="2" customWidth="1"/>
    <col min="7435" max="7436" width="13.28515625" style="2" customWidth="1"/>
    <col min="7437" max="7437" width="13.85546875" style="2" customWidth="1"/>
    <col min="7438" max="7441" width="9.140625" style="2" customWidth="1"/>
    <col min="7442" max="7680" width="8.85546875" style="2"/>
    <col min="7681" max="7681" width="46.140625" style="2" customWidth="1"/>
    <col min="7682" max="7682" width="30.7109375" style="2" customWidth="1"/>
    <col min="7683" max="7683" width="20.85546875" style="2" customWidth="1"/>
    <col min="7684" max="7685" width="20.42578125" style="2" customWidth="1"/>
    <col min="7686" max="7686" width="14.7109375" style="2" customWidth="1"/>
    <col min="7687" max="7687" width="14" style="2" customWidth="1"/>
    <col min="7688" max="7688" width="32.85546875" style="2" customWidth="1"/>
    <col min="7689" max="7689" width="11" style="2" customWidth="1"/>
    <col min="7690" max="7690" width="11.140625" style="2" customWidth="1"/>
    <col min="7691" max="7692" width="13.28515625" style="2" customWidth="1"/>
    <col min="7693" max="7693" width="13.85546875" style="2" customWidth="1"/>
    <col min="7694" max="7697" width="9.140625" style="2" customWidth="1"/>
    <col min="7698" max="7936" width="8.85546875" style="2"/>
    <col min="7937" max="7937" width="46.140625" style="2" customWidth="1"/>
    <col min="7938" max="7938" width="30.7109375" style="2" customWidth="1"/>
    <col min="7939" max="7939" width="20.85546875" style="2" customWidth="1"/>
    <col min="7940" max="7941" width="20.42578125" style="2" customWidth="1"/>
    <col min="7942" max="7942" width="14.7109375" style="2" customWidth="1"/>
    <col min="7943" max="7943" width="14" style="2" customWidth="1"/>
    <col min="7944" max="7944" width="32.85546875" style="2" customWidth="1"/>
    <col min="7945" max="7945" width="11" style="2" customWidth="1"/>
    <col min="7946" max="7946" width="11.140625" style="2" customWidth="1"/>
    <col min="7947" max="7948" width="13.28515625" style="2" customWidth="1"/>
    <col min="7949" max="7949" width="13.85546875" style="2" customWidth="1"/>
    <col min="7950" max="7953" width="9.140625" style="2" customWidth="1"/>
    <col min="7954" max="8192" width="8.85546875" style="2"/>
    <col min="8193" max="8193" width="46.140625" style="2" customWidth="1"/>
    <col min="8194" max="8194" width="30.7109375" style="2" customWidth="1"/>
    <col min="8195" max="8195" width="20.85546875" style="2" customWidth="1"/>
    <col min="8196" max="8197" width="20.42578125" style="2" customWidth="1"/>
    <col min="8198" max="8198" width="14.7109375" style="2" customWidth="1"/>
    <col min="8199" max="8199" width="14" style="2" customWidth="1"/>
    <col min="8200" max="8200" width="32.85546875" style="2" customWidth="1"/>
    <col min="8201" max="8201" width="11" style="2" customWidth="1"/>
    <col min="8202" max="8202" width="11.140625" style="2" customWidth="1"/>
    <col min="8203" max="8204" width="13.28515625" style="2" customWidth="1"/>
    <col min="8205" max="8205" width="13.85546875" style="2" customWidth="1"/>
    <col min="8206" max="8209" width="9.140625" style="2" customWidth="1"/>
    <col min="8210" max="8448" width="8.85546875" style="2"/>
    <col min="8449" max="8449" width="46.140625" style="2" customWidth="1"/>
    <col min="8450" max="8450" width="30.7109375" style="2" customWidth="1"/>
    <col min="8451" max="8451" width="20.85546875" style="2" customWidth="1"/>
    <col min="8452" max="8453" width="20.42578125" style="2" customWidth="1"/>
    <col min="8454" max="8454" width="14.7109375" style="2" customWidth="1"/>
    <col min="8455" max="8455" width="14" style="2" customWidth="1"/>
    <col min="8456" max="8456" width="32.85546875" style="2" customWidth="1"/>
    <col min="8457" max="8457" width="11" style="2" customWidth="1"/>
    <col min="8458" max="8458" width="11.140625" style="2" customWidth="1"/>
    <col min="8459" max="8460" width="13.28515625" style="2" customWidth="1"/>
    <col min="8461" max="8461" width="13.85546875" style="2" customWidth="1"/>
    <col min="8462" max="8465" width="9.140625" style="2" customWidth="1"/>
    <col min="8466" max="8704" width="8.85546875" style="2"/>
    <col min="8705" max="8705" width="46.140625" style="2" customWidth="1"/>
    <col min="8706" max="8706" width="30.7109375" style="2" customWidth="1"/>
    <col min="8707" max="8707" width="20.85546875" style="2" customWidth="1"/>
    <col min="8708" max="8709" width="20.42578125" style="2" customWidth="1"/>
    <col min="8710" max="8710" width="14.7109375" style="2" customWidth="1"/>
    <col min="8711" max="8711" width="14" style="2" customWidth="1"/>
    <col min="8712" max="8712" width="32.85546875" style="2" customWidth="1"/>
    <col min="8713" max="8713" width="11" style="2" customWidth="1"/>
    <col min="8714" max="8714" width="11.140625" style="2" customWidth="1"/>
    <col min="8715" max="8716" width="13.28515625" style="2" customWidth="1"/>
    <col min="8717" max="8717" width="13.85546875" style="2" customWidth="1"/>
    <col min="8718" max="8721" width="9.140625" style="2" customWidth="1"/>
    <col min="8722" max="8960" width="8.85546875" style="2"/>
    <col min="8961" max="8961" width="46.140625" style="2" customWidth="1"/>
    <col min="8962" max="8962" width="30.7109375" style="2" customWidth="1"/>
    <col min="8963" max="8963" width="20.85546875" style="2" customWidth="1"/>
    <col min="8964" max="8965" width="20.42578125" style="2" customWidth="1"/>
    <col min="8966" max="8966" width="14.7109375" style="2" customWidth="1"/>
    <col min="8967" max="8967" width="14" style="2" customWidth="1"/>
    <col min="8968" max="8968" width="32.85546875" style="2" customWidth="1"/>
    <col min="8969" max="8969" width="11" style="2" customWidth="1"/>
    <col min="8970" max="8970" width="11.140625" style="2" customWidth="1"/>
    <col min="8971" max="8972" width="13.28515625" style="2" customWidth="1"/>
    <col min="8973" max="8973" width="13.85546875" style="2" customWidth="1"/>
    <col min="8974" max="8977" width="9.140625" style="2" customWidth="1"/>
    <col min="8978" max="9216" width="8.85546875" style="2"/>
    <col min="9217" max="9217" width="46.140625" style="2" customWidth="1"/>
    <col min="9218" max="9218" width="30.7109375" style="2" customWidth="1"/>
    <col min="9219" max="9219" width="20.85546875" style="2" customWidth="1"/>
    <col min="9220" max="9221" width="20.42578125" style="2" customWidth="1"/>
    <col min="9222" max="9222" width="14.7109375" style="2" customWidth="1"/>
    <col min="9223" max="9223" width="14" style="2" customWidth="1"/>
    <col min="9224" max="9224" width="32.85546875" style="2" customWidth="1"/>
    <col min="9225" max="9225" width="11" style="2" customWidth="1"/>
    <col min="9226" max="9226" width="11.140625" style="2" customWidth="1"/>
    <col min="9227" max="9228" width="13.28515625" style="2" customWidth="1"/>
    <col min="9229" max="9229" width="13.85546875" style="2" customWidth="1"/>
    <col min="9230" max="9233" width="9.140625" style="2" customWidth="1"/>
    <col min="9234" max="9472" width="8.85546875" style="2"/>
    <col min="9473" max="9473" width="46.140625" style="2" customWidth="1"/>
    <col min="9474" max="9474" width="30.7109375" style="2" customWidth="1"/>
    <col min="9475" max="9475" width="20.85546875" style="2" customWidth="1"/>
    <col min="9476" max="9477" width="20.42578125" style="2" customWidth="1"/>
    <col min="9478" max="9478" width="14.7109375" style="2" customWidth="1"/>
    <col min="9479" max="9479" width="14" style="2" customWidth="1"/>
    <col min="9480" max="9480" width="32.85546875" style="2" customWidth="1"/>
    <col min="9481" max="9481" width="11" style="2" customWidth="1"/>
    <col min="9482" max="9482" width="11.140625" style="2" customWidth="1"/>
    <col min="9483" max="9484" width="13.28515625" style="2" customWidth="1"/>
    <col min="9485" max="9485" width="13.85546875" style="2" customWidth="1"/>
    <col min="9486" max="9489" width="9.140625" style="2" customWidth="1"/>
    <col min="9490" max="9728" width="8.85546875" style="2"/>
    <col min="9729" max="9729" width="46.140625" style="2" customWidth="1"/>
    <col min="9730" max="9730" width="30.7109375" style="2" customWidth="1"/>
    <col min="9731" max="9731" width="20.85546875" style="2" customWidth="1"/>
    <col min="9732" max="9733" width="20.42578125" style="2" customWidth="1"/>
    <col min="9734" max="9734" width="14.7109375" style="2" customWidth="1"/>
    <col min="9735" max="9735" width="14" style="2" customWidth="1"/>
    <col min="9736" max="9736" width="32.85546875" style="2" customWidth="1"/>
    <col min="9737" max="9737" width="11" style="2" customWidth="1"/>
    <col min="9738" max="9738" width="11.140625" style="2" customWidth="1"/>
    <col min="9739" max="9740" width="13.28515625" style="2" customWidth="1"/>
    <col min="9741" max="9741" width="13.85546875" style="2" customWidth="1"/>
    <col min="9742" max="9745" width="9.140625" style="2" customWidth="1"/>
    <col min="9746" max="9984" width="8.85546875" style="2"/>
    <col min="9985" max="9985" width="46.140625" style="2" customWidth="1"/>
    <col min="9986" max="9986" width="30.7109375" style="2" customWidth="1"/>
    <col min="9987" max="9987" width="20.85546875" style="2" customWidth="1"/>
    <col min="9988" max="9989" width="20.42578125" style="2" customWidth="1"/>
    <col min="9990" max="9990" width="14.7109375" style="2" customWidth="1"/>
    <col min="9991" max="9991" width="14" style="2" customWidth="1"/>
    <col min="9992" max="9992" width="32.85546875" style="2" customWidth="1"/>
    <col min="9993" max="9993" width="11" style="2" customWidth="1"/>
    <col min="9994" max="9994" width="11.140625" style="2" customWidth="1"/>
    <col min="9995" max="9996" width="13.28515625" style="2" customWidth="1"/>
    <col min="9997" max="9997" width="13.85546875" style="2" customWidth="1"/>
    <col min="9998" max="10001" width="9.140625" style="2" customWidth="1"/>
    <col min="10002" max="10240" width="8.85546875" style="2"/>
    <col min="10241" max="10241" width="46.140625" style="2" customWidth="1"/>
    <col min="10242" max="10242" width="30.7109375" style="2" customWidth="1"/>
    <col min="10243" max="10243" width="20.85546875" style="2" customWidth="1"/>
    <col min="10244" max="10245" width="20.42578125" style="2" customWidth="1"/>
    <col min="10246" max="10246" width="14.7109375" style="2" customWidth="1"/>
    <col min="10247" max="10247" width="14" style="2" customWidth="1"/>
    <col min="10248" max="10248" width="32.85546875" style="2" customWidth="1"/>
    <col min="10249" max="10249" width="11" style="2" customWidth="1"/>
    <col min="10250" max="10250" width="11.140625" style="2" customWidth="1"/>
    <col min="10251" max="10252" width="13.28515625" style="2" customWidth="1"/>
    <col min="10253" max="10253" width="13.85546875" style="2" customWidth="1"/>
    <col min="10254" max="10257" width="9.140625" style="2" customWidth="1"/>
    <col min="10258" max="10496" width="8.85546875" style="2"/>
    <col min="10497" max="10497" width="46.140625" style="2" customWidth="1"/>
    <col min="10498" max="10498" width="30.7109375" style="2" customWidth="1"/>
    <col min="10499" max="10499" width="20.85546875" style="2" customWidth="1"/>
    <col min="10500" max="10501" width="20.42578125" style="2" customWidth="1"/>
    <col min="10502" max="10502" width="14.7109375" style="2" customWidth="1"/>
    <col min="10503" max="10503" width="14" style="2" customWidth="1"/>
    <col min="10504" max="10504" width="32.85546875" style="2" customWidth="1"/>
    <col min="10505" max="10505" width="11" style="2" customWidth="1"/>
    <col min="10506" max="10506" width="11.140625" style="2" customWidth="1"/>
    <col min="10507" max="10508" width="13.28515625" style="2" customWidth="1"/>
    <col min="10509" max="10509" width="13.85546875" style="2" customWidth="1"/>
    <col min="10510" max="10513" width="9.140625" style="2" customWidth="1"/>
    <col min="10514" max="10752" width="8.85546875" style="2"/>
    <col min="10753" max="10753" width="46.140625" style="2" customWidth="1"/>
    <col min="10754" max="10754" width="30.7109375" style="2" customWidth="1"/>
    <col min="10755" max="10755" width="20.85546875" style="2" customWidth="1"/>
    <col min="10756" max="10757" width="20.42578125" style="2" customWidth="1"/>
    <col min="10758" max="10758" width="14.7109375" style="2" customWidth="1"/>
    <col min="10759" max="10759" width="14" style="2" customWidth="1"/>
    <col min="10760" max="10760" width="32.85546875" style="2" customWidth="1"/>
    <col min="10761" max="10761" width="11" style="2" customWidth="1"/>
    <col min="10762" max="10762" width="11.140625" style="2" customWidth="1"/>
    <col min="10763" max="10764" width="13.28515625" style="2" customWidth="1"/>
    <col min="10765" max="10765" width="13.85546875" style="2" customWidth="1"/>
    <col min="10766" max="10769" width="9.140625" style="2" customWidth="1"/>
    <col min="10770" max="11008" width="8.85546875" style="2"/>
    <col min="11009" max="11009" width="46.140625" style="2" customWidth="1"/>
    <col min="11010" max="11010" width="30.7109375" style="2" customWidth="1"/>
    <col min="11011" max="11011" width="20.85546875" style="2" customWidth="1"/>
    <col min="11012" max="11013" width="20.42578125" style="2" customWidth="1"/>
    <col min="11014" max="11014" width="14.7109375" style="2" customWidth="1"/>
    <col min="11015" max="11015" width="14" style="2" customWidth="1"/>
    <col min="11016" max="11016" width="32.85546875" style="2" customWidth="1"/>
    <col min="11017" max="11017" width="11" style="2" customWidth="1"/>
    <col min="11018" max="11018" width="11.140625" style="2" customWidth="1"/>
    <col min="11019" max="11020" width="13.28515625" style="2" customWidth="1"/>
    <col min="11021" max="11021" width="13.85546875" style="2" customWidth="1"/>
    <col min="11022" max="11025" width="9.140625" style="2" customWidth="1"/>
    <col min="11026" max="11264" width="8.85546875" style="2"/>
    <col min="11265" max="11265" width="46.140625" style="2" customWidth="1"/>
    <col min="11266" max="11266" width="30.7109375" style="2" customWidth="1"/>
    <col min="11267" max="11267" width="20.85546875" style="2" customWidth="1"/>
    <col min="11268" max="11269" width="20.42578125" style="2" customWidth="1"/>
    <col min="11270" max="11270" width="14.7109375" style="2" customWidth="1"/>
    <col min="11271" max="11271" width="14" style="2" customWidth="1"/>
    <col min="11272" max="11272" width="32.85546875" style="2" customWidth="1"/>
    <col min="11273" max="11273" width="11" style="2" customWidth="1"/>
    <col min="11274" max="11274" width="11.140625" style="2" customWidth="1"/>
    <col min="11275" max="11276" width="13.28515625" style="2" customWidth="1"/>
    <col min="11277" max="11277" width="13.85546875" style="2" customWidth="1"/>
    <col min="11278" max="11281" width="9.140625" style="2" customWidth="1"/>
    <col min="11282" max="11520" width="8.85546875" style="2"/>
    <col min="11521" max="11521" width="46.140625" style="2" customWidth="1"/>
    <col min="11522" max="11522" width="30.7109375" style="2" customWidth="1"/>
    <col min="11523" max="11523" width="20.85546875" style="2" customWidth="1"/>
    <col min="11524" max="11525" width="20.42578125" style="2" customWidth="1"/>
    <col min="11526" max="11526" width="14.7109375" style="2" customWidth="1"/>
    <col min="11527" max="11527" width="14" style="2" customWidth="1"/>
    <col min="11528" max="11528" width="32.85546875" style="2" customWidth="1"/>
    <col min="11529" max="11529" width="11" style="2" customWidth="1"/>
    <col min="11530" max="11530" width="11.140625" style="2" customWidth="1"/>
    <col min="11531" max="11532" width="13.28515625" style="2" customWidth="1"/>
    <col min="11533" max="11533" width="13.85546875" style="2" customWidth="1"/>
    <col min="11534" max="11537" width="9.140625" style="2" customWidth="1"/>
    <col min="11538" max="11776" width="8.85546875" style="2"/>
    <col min="11777" max="11777" width="46.140625" style="2" customWidth="1"/>
    <col min="11778" max="11778" width="30.7109375" style="2" customWidth="1"/>
    <col min="11779" max="11779" width="20.85546875" style="2" customWidth="1"/>
    <col min="11780" max="11781" width="20.42578125" style="2" customWidth="1"/>
    <col min="11782" max="11782" width="14.7109375" style="2" customWidth="1"/>
    <col min="11783" max="11783" width="14" style="2" customWidth="1"/>
    <col min="11784" max="11784" width="32.85546875" style="2" customWidth="1"/>
    <col min="11785" max="11785" width="11" style="2" customWidth="1"/>
    <col min="11786" max="11786" width="11.140625" style="2" customWidth="1"/>
    <col min="11787" max="11788" width="13.28515625" style="2" customWidth="1"/>
    <col min="11789" max="11789" width="13.85546875" style="2" customWidth="1"/>
    <col min="11790" max="11793" width="9.140625" style="2" customWidth="1"/>
    <col min="11794" max="12032" width="8.85546875" style="2"/>
    <col min="12033" max="12033" width="46.140625" style="2" customWidth="1"/>
    <col min="12034" max="12034" width="30.7109375" style="2" customWidth="1"/>
    <col min="12035" max="12035" width="20.85546875" style="2" customWidth="1"/>
    <col min="12036" max="12037" width="20.42578125" style="2" customWidth="1"/>
    <col min="12038" max="12038" width="14.7109375" style="2" customWidth="1"/>
    <col min="12039" max="12039" width="14" style="2" customWidth="1"/>
    <col min="12040" max="12040" width="32.85546875" style="2" customWidth="1"/>
    <col min="12041" max="12041" width="11" style="2" customWidth="1"/>
    <col min="12042" max="12042" width="11.140625" style="2" customWidth="1"/>
    <col min="12043" max="12044" width="13.28515625" style="2" customWidth="1"/>
    <col min="12045" max="12045" width="13.85546875" style="2" customWidth="1"/>
    <col min="12046" max="12049" width="9.140625" style="2" customWidth="1"/>
    <col min="12050" max="12288" width="8.85546875" style="2"/>
    <col min="12289" max="12289" width="46.140625" style="2" customWidth="1"/>
    <col min="12290" max="12290" width="30.7109375" style="2" customWidth="1"/>
    <col min="12291" max="12291" width="20.85546875" style="2" customWidth="1"/>
    <col min="12292" max="12293" width="20.42578125" style="2" customWidth="1"/>
    <col min="12294" max="12294" width="14.7109375" style="2" customWidth="1"/>
    <col min="12295" max="12295" width="14" style="2" customWidth="1"/>
    <col min="12296" max="12296" width="32.85546875" style="2" customWidth="1"/>
    <col min="12297" max="12297" width="11" style="2" customWidth="1"/>
    <col min="12298" max="12298" width="11.140625" style="2" customWidth="1"/>
    <col min="12299" max="12300" width="13.28515625" style="2" customWidth="1"/>
    <col min="12301" max="12301" width="13.85546875" style="2" customWidth="1"/>
    <col min="12302" max="12305" width="9.140625" style="2" customWidth="1"/>
    <col min="12306" max="12544" width="8.85546875" style="2"/>
    <col min="12545" max="12545" width="46.140625" style="2" customWidth="1"/>
    <col min="12546" max="12546" width="30.7109375" style="2" customWidth="1"/>
    <col min="12547" max="12547" width="20.85546875" style="2" customWidth="1"/>
    <col min="12548" max="12549" width="20.42578125" style="2" customWidth="1"/>
    <col min="12550" max="12550" width="14.7109375" style="2" customWidth="1"/>
    <col min="12551" max="12551" width="14" style="2" customWidth="1"/>
    <col min="12552" max="12552" width="32.85546875" style="2" customWidth="1"/>
    <col min="12553" max="12553" width="11" style="2" customWidth="1"/>
    <col min="12554" max="12554" width="11.140625" style="2" customWidth="1"/>
    <col min="12555" max="12556" width="13.28515625" style="2" customWidth="1"/>
    <col min="12557" max="12557" width="13.85546875" style="2" customWidth="1"/>
    <col min="12558" max="12561" width="9.140625" style="2" customWidth="1"/>
    <col min="12562" max="12800" width="8.85546875" style="2"/>
    <col min="12801" max="12801" width="46.140625" style="2" customWidth="1"/>
    <col min="12802" max="12802" width="30.7109375" style="2" customWidth="1"/>
    <col min="12803" max="12803" width="20.85546875" style="2" customWidth="1"/>
    <col min="12804" max="12805" width="20.42578125" style="2" customWidth="1"/>
    <col min="12806" max="12806" width="14.7109375" style="2" customWidth="1"/>
    <col min="12807" max="12807" width="14" style="2" customWidth="1"/>
    <col min="12808" max="12808" width="32.85546875" style="2" customWidth="1"/>
    <col min="12809" max="12809" width="11" style="2" customWidth="1"/>
    <col min="12810" max="12810" width="11.140625" style="2" customWidth="1"/>
    <col min="12811" max="12812" width="13.28515625" style="2" customWidth="1"/>
    <col min="12813" max="12813" width="13.85546875" style="2" customWidth="1"/>
    <col min="12814" max="12817" width="9.140625" style="2" customWidth="1"/>
    <col min="12818" max="13056" width="8.85546875" style="2"/>
    <col min="13057" max="13057" width="46.140625" style="2" customWidth="1"/>
    <col min="13058" max="13058" width="30.7109375" style="2" customWidth="1"/>
    <col min="13059" max="13059" width="20.85546875" style="2" customWidth="1"/>
    <col min="13060" max="13061" width="20.42578125" style="2" customWidth="1"/>
    <col min="13062" max="13062" width="14.7109375" style="2" customWidth="1"/>
    <col min="13063" max="13063" width="14" style="2" customWidth="1"/>
    <col min="13064" max="13064" width="32.85546875" style="2" customWidth="1"/>
    <col min="13065" max="13065" width="11" style="2" customWidth="1"/>
    <col min="13066" max="13066" width="11.140625" style="2" customWidth="1"/>
    <col min="13067" max="13068" width="13.28515625" style="2" customWidth="1"/>
    <col min="13069" max="13069" width="13.85546875" style="2" customWidth="1"/>
    <col min="13070" max="13073" width="9.140625" style="2" customWidth="1"/>
    <col min="13074" max="13312" width="8.85546875" style="2"/>
    <col min="13313" max="13313" width="46.140625" style="2" customWidth="1"/>
    <col min="13314" max="13314" width="30.7109375" style="2" customWidth="1"/>
    <col min="13315" max="13315" width="20.85546875" style="2" customWidth="1"/>
    <col min="13316" max="13317" width="20.42578125" style="2" customWidth="1"/>
    <col min="13318" max="13318" width="14.7109375" style="2" customWidth="1"/>
    <col min="13319" max="13319" width="14" style="2" customWidth="1"/>
    <col min="13320" max="13320" width="32.85546875" style="2" customWidth="1"/>
    <col min="13321" max="13321" width="11" style="2" customWidth="1"/>
    <col min="13322" max="13322" width="11.140625" style="2" customWidth="1"/>
    <col min="13323" max="13324" width="13.28515625" style="2" customWidth="1"/>
    <col min="13325" max="13325" width="13.85546875" style="2" customWidth="1"/>
    <col min="13326" max="13329" width="9.140625" style="2" customWidth="1"/>
    <col min="13330" max="13568" width="8.85546875" style="2"/>
    <col min="13569" max="13569" width="46.140625" style="2" customWidth="1"/>
    <col min="13570" max="13570" width="30.7109375" style="2" customWidth="1"/>
    <col min="13571" max="13571" width="20.85546875" style="2" customWidth="1"/>
    <col min="13572" max="13573" width="20.42578125" style="2" customWidth="1"/>
    <col min="13574" max="13574" width="14.7109375" style="2" customWidth="1"/>
    <col min="13575" max="13575" width="14" style="2" customWidth="1"/>
    <col min="13576" max="13576" width="32.85546875" style="2" customWidth="1"/>
    <col min="13577" max="13577" width="11" style="2" customWidth="1"/>
    <col min="13578" max="13578" width="11.140625" style="2" customWidth="1"/>
    <col min="13579" max="13580" width="13.28515625" style="2" customWidth="1"/>
    <col min="13581" max="13581" width="13.85546875" style="2" customWidth="1"/>
    <col min="13582" max="13585" width="9.140625" style="2" customWidth="1"/>
    <col min="13586" max="13824" width="8.85546875" style="2"/>
    <col min="13825" max="13825" width="46.140625" style="2" customWidth="1"/>
    <col min="13826" max="13826" width="30.7109375" style="2" customWidth="1"/>
    <col min="13827" max="13827" width="20.85546875" style="2" customWidth="1"/>
    <col min="13828" max="13829" width="20.42578125" style="2" customWidth="1"/>
    <col min="13830" max="13830" width="14.7109375" style="2" customWidth="1"/>
    <col min="13831" max="13831" width="14" style="2" customWidth="1"/>
    <col min="13832" max="13832" width="32.85546875" style="2" customWidth="1"/>
    <col min="13833" max="13833" width="11" style="2" customWidth="1"/>
    <col min="13834" max="13834" width="11.140625" style="2" customWidth="1"/>
    <col min="13835" max="13836" width="13.28515625" style="2" customWidth="1"/>
    <col min="13837" max="13837" width="13.85546875" style="2" customWidth="1"/>
    <col min="13838" max="13841" width="9.140625" style="2" customWidth="1"/>
    <col min="13842" max="14080" width="8.85546875" style="2"/>
    <col min="14081" max="14081" width="46.140625" style="2" customWidth="1"/>
    <col min="14082" max="14082" width="30.7109375" style="2" customWidth="1"/>
    <col min="14083" max="14083" width="20.85546875" style="2" customWidth="1"/>
    <col min="14084" max="14085" width="20.42578125" style="2" customWidth="1"/>
    <col min="14086" max="14086" width="14.7109375" style="2" customWidth="1"/>
    <col min="14087" max="14087" width="14" style="2" customWidth="1"/>
    <col min="14088" max="14088" width="32.85546875" style="2" customWidth="1"/>
    <col min="14089" max="14089" width="11" style="2" customWidth="1"/>
    <col min="14090" max="14090" width="11.140625" style="2" customWidth="1"/>
    <col min="14091" max="14092" width="13.28515625" style="2" customWidth="1"/>
    <col min="14093" max="14093" width="13.85546875" style="2" customWidth="1"/>
    <col min="14094" max="14097" width="9.140625" style="2" customWidth="1"/>
    <col min="14098" max="14336" width="8.85546875" style="2"/>
    <col min="14337" max="14337" width="46.140625" style="2" customWidth="1"/>
    <col min="14338" max="14338" width="30.7109375" style="2" customWidth="1"/>
    <col min="14339" max="14339" width="20.85546875" style="2" customWidth="1"/>
    <col min="14340" max="14341" width="20.42578125" style="2" customWidth="1"/>
    <col min="14342" max="14342" width="14.7109375" style="2" customWidth="1"/>
    <col min="14343" max="14343" width="14" style="2" customWidth="1"/>
    <col min="14344" max="14344" width="32.85546875" style="2" customWidth="1"/>
    <col min="14345" max="14345" width="11" style="2" customWidth="1"/>
    <col min="14346" max="14346" width="11.140625" style="2" customWidth="1"/>
    <col min="14347" max="14348" width="13.28515625" style="2" customWidth="1"/>
    <col min="14349" max="14349" width="13.85546875" style="2" customWidth="1"/>
    <col min="14350" max="14353" width="9.140625" style="2" customWidth="1"/>
    <col min="14354" max="14592" width="8.85546875" style="2"/>
    <col min="14593" max="14593" width="46.140625" style="2" customWidth="1"/>
    <col min="14594" max="14594" width="30.7109375" style="2" customWidth="1"/>
    <col min="14595" max="14595" width="20.85546875" style="2" customWidth="1"/>
    <col min="14596" max="14597" width="20.42578125" style="2" customWidth="1"/>
    <col min="14598" max="14598" width="14.7109375" style="2" customWidth="1"/>
    <col min="14599" max="14599" width="14" style="2" customWidth="1"/>
    <col min="14600" max="14600" width="32.85546875" style="2" customWidth="1"/>
    <col min="14601" max="14601" width="11" style="2" customWidth="1"/>
    <col min="14602" max="14602" width="11.140625" style="2" customWidth="1"/>
    <col min="14603" max="14604" width="13.28515625" style="2" customWidth="1"/>
    <col min="14605" max="14605" width="13.85546875" style="2" customWidth="1"/>
    <col min="14606" max="14609" width="9.140625" style="2" customWidth="1"/>
    <col min="14610" max="14848" width="8.85546875" style="2"/>
    <col min="14849" max="14849" width="46.140625" style="2" customWidth="1"/>
    <col min="14850" max="14850" width="30.7109375" style="2" customWidth="1"/>
    <col min="14851" max="14851" width="20.85546875" style="2" customWidth="1"/>
    <col min="14852" max="14853" width="20.42578125" style="2" customWidth="1"/>
    <col min="14854" max="14854" width="14.7109375" style="2" customWidth="1"/>
    <col min="14855" max="14855" width="14" style="2" customWidth="1"/>
    <col min="14856" max="14856" width="32.85546875" style="2" customWidth="1"/>
    <col min="14857" max="14857" width="11" style="2" customWidth="1"/>
    <col min="14858" max="14858" width="11.140625" style="2" customWidth="1"/>
    <col min="14859" max="14860" width="13.28515625" style="2" customWidth="1"/>
    <col min="14861" max="14861" width="13.85546875" style="2" customWidth="1"/>
    <col min="14862" max="14865" width="9.140625" style="2" customWidth="1"/>
    <col min="14866" max="15104" width="8.85546875" style="2"/>
    <col min="15105" max="15105" width="46.140625" style="2" customWidth="1"/>
    <col min="15106" max="15106" width="30.7109375" style="2" customWidth="1"/>
    <col min="15107" max="15107" width="20.85546875" style="2" customWidth="1"/>
    <col min="15108" max="15109" width="20.42578125" style="2" customWidth="1"/>
    <col min="15110" max="15110" width="14.7109375" style="2" customWidth="1"/>
    <col min="15111" max="15111" width="14" style="2" customWidth="1"/>
    <col min="15112" max="15112" width="32.85546875" style="2" customWidth="1"/>
    <col min="15113" max="15113" width="11" style="2" customWidth="1"/>
    <col min="15114" max="15114" width="11.140625" style="2" customWidth="1"/>
    <col min="15115" max="15116" width="13.28515625" style="2" customWidth="1"/>
    <col min="15117" max="15117" width="13.85546875" style="2" customWidth="1"/>
    <col min="15118" max="15121" width="9.140625" style="2" customWidth="1"/>
    <col min="15122" max="15360" width="8.85546875" style="2"/>
    <col min="15361" max="15361" width="46.140625" style="2" customWidth="1"/>
    <col min="15362" max="15362" width="30.7109375" style="2" customWidth="1"/>
    <col min="15363" max="15363" width="20.85546875" style="2" customWidth="1"/>
    <col min="15364" max="15365" width="20.42578125" style="2" customWidth="1"/>
    <col min="15366" max="15366" width="14.7109375" style="2" customWidth="1"/>
    <col min="15367" max="15367" width="14" style="2" customWidth="1"/>
    <col min="15368" max="15368" width="32.85546875" style="2" customWidth="1"/>
    <col min="15369" max="15369" width="11" style="2" customWidth="1"/>
    <col min="15370" max="15370" width="11.140625" style="2" customWidth="1"/>
    <col min="15371" max="15372" width="13.28515625" style="2" customWidth="1"/>
    <col min="15373" max="15373" width="13.85546875" style="2" customWidth="1"/>
    <col min="15374" max="15377" width="9.140625" style="2" customWidth="1"/>
    <col min="15378" max="15616" width="8.85546875" style="2"/>
    <col min="15617" max="15617" width="46.140625" style="2" customWidth="1"/>
    <col min="15618" max="15618" width="30.7109375" style="2" customWidth="1"/>
    <col min="15619" max="15619" width="20.85546875" style="2" customWidth="1"/>
    <col min="15620" max="15621" width="20.42578125" style="2" customWidth="1"/>
    <col min="15622" max="15622" width="14.7109375" style="2" customWidth="1"/>
    <col min="15623" max="15623" width="14" style="2" customWidth="1"/>
    <col min="15624" max="15624" width="32.85546875" style="2" customWidth="1"/>
    <col min="15625" max="15625" width="11" style="2" customWidth="1"/>
    <col min="15626" max="15626" width="11.140625" style="2" customWidth="1"/>
    <col min="15627" max="15628" width="13.28515625" style="2" customWidth="1"/>
    <col min="15629" max="15629" width="13.85546875" style="2" customWidth="1"/>
    <col min="15630" max="15633" width="9.140625" style="2" customWidth="1"/>
    <col min="15634" max="15872" width="8.85546875" style="2"/>
    <col min="15873" max="15873" width="46.140625" style="2" customWidth="1"/>
    <col min="15874" max="15874" width="30.7109375" style="2" customWidth="1"/>
    <col min="15875" max="15875" width="20.85546875" style="2" customWidth="1"/>
    <col min="15876" max="15877" width="20.42578125" style="2" customWidth="1"/>
    <col min="15878" max="15878" width="14.7109375" style="2" customWidth="1"/>
    <col min="15879" max="15879" width="14" style="2" customWidth="1"/>
    <col min="15880" max="15880" width="32.85546875" style="2" customWidth="1"/>
    <col min="15881" max="15881" width="11" style="2" customWidth="1"/>
    <col min="15882" max="15882" width="11.140625" style="2" customWidth="1"/>
    <col min="15883" max="15884" width="13.28515625" style="2" customWidth="1"/>
    <col min="15885" max="15885" width="13.85546875" style="2" customWidth="1"/>
    <col min="15886" max="15889" width="9.140625" style="2" customWidth="1"/>
    <col min="15890" max="16128" width="8.85546875" style="2"/>
    <col min="16129" max="16129" width="46.140625" style="2" customWidth="1"/>
    <col min="16130" max="16130" width="30.7109375" style="2" customWidth="1"/>
    <col min="16131" max="16131" width="20.85546875" style="2" customWidth="1"/>
    <col min="16132" max="16133" width="20.42578125" style="2" customWidth="1"/>
    <col min="16134" max="16134" width="14.7109375" style="2" customWidth="1"/>
    <col min="16135" max="16135" width="14" style="2" customWidth="1"/>
    <col min="16136" max="16136" width="32.85546875" style="2" customWidth="1"/>
    <col min="16137" max="16137" width="11" style="2" customWidth="1"/>
    <col min="16138" max="16138" width="11.140625" style="2" customWidth="1"/>
    <col min="16139" max="16140" width="13.28515625" style="2" customWidth="1"/>
    <col min="16141" max="16141" width="13.85546875" style="2" customWidth="1"/>
    <col min="16142" max="16145" width="9.140625" style="2" customWidth="1"/>
    <col min="16146" max="16384" width="8.85546875" style="2"/>
  </cols>
  <sheetData>
    <row r="1" spans="4:7">
      <c r="F1" s="576" t="s">
        <v>30</v>
      </c>
      <c r="G1" s="576"/>
    </row>
    <row r="2" spans="4:7">
      <c r="D2" s="576" t="s">
        <v>0</v>
      </c>
      <c r="E2" s="576"/>
      <c r="F2" s="576"/>
      <c r="G2" s="576"/>
    </row>
    <row r="3" spans="4:7">
      <c r="D3" s="576" t="s">
        <v>218</v>
      </c>
      <c r="E3" s="576"/>
      <c r="F3" s="576"/>
      <c r="G3" s="576"/>
    </row>
    <row r="4" spans="4:7" ht="16.7" customHeight="1">
      <c r="D4" s="576" t="s">
        <v>1</v>
      </c>
      <c r="E4" s="576"/>
      <c r="F4" s="576"/>
      <c r="G4" s="576"/>
    </row>
    <row r="5" spans="4:7">
      <c r="D5" s="4"/>
      <c r="E5" s="4"/>
      <c r="F5" s="4"/>
      <c r="G5" s="4"/>
    </row>
    <row r="7" spans="4:7" s="5" customFormat="1" ht="19.5" customHeight="1">
      <c r="D7" s="581" t="s">
        <v>2</v>
      </c>
      <c r="E7" s="581"/>
      <c r="F7" s="581"/>
      <c r="G7" s="581"/>
    </row>
    <row r="8" spans="4:7" s="5" customFormat="1" ht="15.75">
      <c r="D8" s="580" t="s">
        <v>3</v>
      </c>
      <c r="E8" s="580"/>
      <c r="F8" s="580"/>
      <c r="G8" s="580"/>
    </row>
    <row r="9" spans="4:7" s="5" customFormat="1" ht="15.75">
      <c r="D9" s="580" t="s">
        <v>219</v>
      </c>
      <c r="E9" s="580"/>
      <c r="F9" s="580"/>
      <c r="G9" s="580"/>
    </row>
    <row r="10" spans="4:7" s="5" customFormat="1" ht="15.75">
      <c r="D10" s="581" t="s">
        <v>4</v>
      </c>
      <c r="E10" s="581"/>
      <c r="F10" s="581"/>
      <c r="G10" s="581"/>
    </row>
    <row r="11" spans="4:7" s="5" customFormat="1" ht="21.75" customHeight="1"/>
    <row r="12" spans="4:7" s="5" customFormat="1" ht="19.5" customHeight="1">
      <c r="D12" s="581" t="s">
        <v>31</v>
      </c>
      <c r="E12" s="581"/>
      <c r="F12" s="581"/>
      <c r="G12" s="581"/>
    </row>
    <row r="13" spans="4:7" s="6" customFormat="1" ht="15.75">
      <c r="D13" s="580" t="s">
        <v>32</v>
      </c>
      <c r="E13" s="580"/>
      <c r="F13" s="580"/>
      <c r="G13" s="580"/>
    </row>
    <row r="14" spans="4:7" s="44" customFormat="1" ht="15.75">
      <c r="D14" s="579" t="s">
        <v>33</v>
      </c>
      <c r="E14" s="579"/>
      <c r="F14" s="579"/>
      <c r="G14" s="579"/>
    </row>
    <row r="15" spans="4:7" s="44" customFormat="1" ht="15.75">
      <c r="D15" s="597" t="s">
        <v>206</v>
      </c>
      <c r="E15" s="597"/>
      <c r="F15" s="597"/>
      <c r="G15" s="597"/>
    </row>
    <row r="16" spans="4:7" s="44" customFormat="1" ht="15.75">
      <c r="D16" s="579" t="s">
        <v>34</v>
      </c>
      <c r="E16" s="579"/>
      <c r="F16" s="579"/>
      <c r="G16" s="579"/>
    </row>
    <row r="17" spans="1:13" s="44" customFormat="1" ht="15.75">
      <c r="F17" s="46" t="s">
        <v>35</v>
      </c>
    </row>
    <row r="18" spans="1:13" s="44" customFormat="1" ht="18" customHeight="1"/>
    <row r="19" spans="1:13" s="44" customFormat="1" ht="18" customHeight="1">
      <c r="F19" s="45"/>
    </row>
    <row r="20" spans="1:13" s="9" customFormat="1" ht="15.75">
      <c r="A20" s="578" t="s">
        <v>5</v>
      </c>
      <c r="B20" s="578"/>
      <c r="C20" s="578"/>
      <c r="D20" s="578"/>
      <c r="E20" s="578"/>
      <c r="F20" s="578"/>
      <c r="G20" s="578"/>
      <c r="H20" s="7"/>
      <c r="I20" s="8"/>
    </row>
    <row r="21" spans="1:13" s="9" customFormat="1" ht="15.75">
      <c r="A21" s="585" t="s">
        <v>207</v>
      </c>
      <c r="B21" s="585"/>
      <c r="C21" s="585"/>
      <c r="D21" s="585"/>
      <c r="E21" s="585"/>
      <c r="F21" s="585"/>
      <c r="G21" s="585"/>
      <c r="H21" s="10"/>
      <c r="I21" s="8"/>
    </row>
    <row r="22" spans="1:13" s="9" customFormat="1" ht="15.75">
      <c r="A22" s="603" t="s">
        <v>6</v>
      </c>
      <c r="B22" s="603"/>
      <c r="C22" s="603"/>
      <c r="D22" s="603"/>
      <c r="E22" s="603"/>
      <c r="F22" s="603"/>
      <c r="G22" s="603"/>
      <c r="H22" s="11"/>
      <c r="I22" s="8"/>
    </row>
    <row r="23" spans="1:13" s="9" customFormat="1" ht="15" customHeight="1">
      <c r="A23" s="578" t="s">
        <v>36</v>
      </c>
      <c r="B23" s="578"/>
      <c r="C23" s="578"/>
      <c r="D23" s="578"/>
      <c r="E23" s="578"/>
      <c r="F23" s="578"/>
      <c r="G23" s="578"/>
      <c r="H23" s="7"/>
      <c r="I23" s="8"/>
    </row>
    <row r="24" spans="1:13" ht="18" customHeight="1">
      <c r="A24" s="12"/>
      <c r="B24" s="12"/>
      <c r="C24" s="13"/>
      <c r="D24" s="13"/>
      <c r="E24" s="13"/>
      <c r="F24" s="13"/>
      <c r="G24" s="13"/>
      <c r="H24" s="13"/>
      <c r="J24" s="14"/>
      <c r="K24" s="14"/>
      <c r="L24" s="14"/>
      <c r="M24" s="14"/>
    </row>
    <row r="25" spans="1:13" ht="34.700000000000003" customHeight="1">
      <c r="A25" s="577" t="s">
        <v>50</v>
      </c>
      <c r="B25" s="577"/>
      <c r="C25" s="577"/>
      <c r="D25" s="577"/>
      <c r="E25" s="577"/>
      <c r="F25" s="577"/>
      <c r="G25" s="577"/>
      <c r="H25" s="12"/>
      <c r="J25" s="14"/>
      <c r="K25" s="14"/>
      <c r="L25" s="14"/>
      <c r="M25" s="14"/>
    </row>
    <row r="26" spans="1:13" s="9" customFormat="1" ht="21.75" customHeight="1">
      <c r="A26" s="582" t="s">
        <v>205</v>
      </c>
      <c r="B26" s="582"/>
      <c r="C26" s="582"/>
      <c r="D26" s="582"/>
      <c r="E26" s="582"/>
      <c r="F26" s="582"/>
      <c r="G26" s="582"/>
      <c r="H26" s="13"/>
      <c r="I26" s="8"/>
      <c r="J26" s="13"/>
      <c r="K26" s="13"/>
      <c r="L26" s="13"/>
      <c r="M26" s="13"/>
    </row>
    <row r="27" spans="1:13" s="9" customFormat="1" ht="80.25" customHeight="1">
      <c r="A27" s="583" t="s">
        <v>143</v>
      </c>
      <c r="B27" s="583"/>
      <c r="C27" s="583"/>
      <c r="D27" s="583"/>
      <c r="E27" s="583"/>
      <c r="F27" s="583"/>
      <c r="G27" s="583"/>
      <c r="H27" s="15"/>
      <c r="I27" s="16"/>
      <c r="J27" s="17"/>
      <c r="K27" s="17"/>
      <c r="L27" s="17"/>
    </row>
    <row r="28" spans="1:13" s="18" customFormat="1" ht="17.25" customHeight="1">
      <c r="A28" s="5" t="s">
        <v>7</v>
      </c>
    </row>
    <row r="29" spans="1:13" s="18" customFormat="1" ht="15.75" customHeight="1">
      <c r="A29" s="584" t="s">
        <v>295</v>
      </c>
      <c r="B29" s="584"/>
      <c r="C29" s="584"/>
      <c r="D29" s="584"/>
      <c r="E29" s="584"/>
      <c r="F29" s="584"/>
      <c r="G29" s="584"/>
    </row>
    <row r="30" spans="1:13" s="18" customFormat="1" ht="18" customHeight="1">
      <c r="A30" s="588" t="s">
        <v>137</v>
      </c>
      <c r="B30" s="588"/>
      <c r="C30" s="588"/>
      <c r="D30" s="588"/>
      <c r="E30" s="588"/>
      <c r="F30" s="588"/>
      <c r="G30" s="588"/>
    </row>
    <row r="31" spans="1:13" s="18" customFormat="1" ht="16.7" customHeight="1">
      <c r="A31" s="5" t="s">
        <v>138</v>
      </c>
    </row>
    <row r="32" spans="1:13" s="18" customFormat="1" ht="15.75">
      <c r="A32" s="5" t="s">
        <v>139</v>
      </c>
    </row>
    <row r="33" spans="1:13" ht="25.5" customHeight="1">
      <c r="A33" s="583" t="s">
        <v>140</v>
      </c>
      <c r="B33" s="583"/>
      <c r="C33" s="583"/>
      <c r="D33" s="583"/>
      <c r="E33" s="583"/>
      <c r="F33" s="583"/>
      <c r="G33" s="583"/>
      <c r="H33" s="12"/>
      <c r="I33" s="19"/>
      <c r="J33" s="20"/>
      <c r="K33" s="20"/>
      <c r="L33" s="20"/>
    </row>
    <row r="34" spans="1:13" s="18" customFormat="1" ht="39" customHeight="1">
      <c r="A34" s="604" t="s">
        <v>141</v>
      </c>
      <c r="B34" s="604"/>
      <c r="C34" s="604"/>
      <c r="D34" s="604"/>
      <c r="E34" s="604"/>
      <c r="F34" s="604"/>
      <c r="G34" s="604"/>
    </row>
    <row r="35" spans="1:13" ht="50.25" customHeight="1">
      <c r="A35" s="583" t="s">
        <v>144</v>
      </c>
      <c r="B35" s="583"/>
      <c r="C35" s="583"/>
      <c r="D35" s="583"/>
      <c r="E35" s="583"/>
      <c r="F35" s="583"/>
      <c r="G35" s="583"/>
      <c r="H35" s="12"/>
    </row>
    <row r="36" spans="1:13" ht="18.75" customHeight="1">
      <c r="A36" s="594" t="s">
        <v>9</v>
      </c>
      <c r="B36" s="594"/>
      <c r="C36" s="594"/>
      <c r="D36" s="594"/>
      <c r="E36" s="594"/>
      <c r="F36" s="594"/>
      <c r="G36" s="594"/>
      <c r="H36" s="3"/>
      <c r="I36" s="2"/>
    </row>
    <row r="37" spans="1:13" ht="30.95" customHeight="1">
      <c r="A37" s="595" t="s">
        <v>10</v>
      </c>
      <c r="B37" s="595" t="s">
        <v>11</v>
      </c>
      <c r="C37" s="22" t="s">
        <v>12</v>
      </c>
      <c r="D37" s="22" t="s">
        <v>13</v>
      </c>
      <c r="E37" s="599" t="s">
        <v>14</v>
      </c>
      <c r="F37" s="600"/>
      <c r="G37" s="601"/>
      <c r="H37" s="3"/>
      <c r="I37" s="2"/>
    </row>
    <row r="38" spans="1:13" ht="17.25" customHeight="1">
      <c r="A38" s="596"/>
      <c r="B38" s="598"/>
      <c r="C38" s="23" t="s">
        <v>15</v>
      </c>
      <c r="D38" s="23" t="s">
        <v>16</v>
      </c>
      <c r="E38" s="23" t="s">
        <v>17</v>
      </c>
      <c r="F38" s="23" t="s">
        <v>18</v>
      </c>
      <c r="G38" s="23" t="s">
        <v>38</v>
      </c>
      <c r="H38" s="3"/>
      <c r="I38" s="2"/>
    </row>
    <row r="39" spans="1:13" ht="33" customHeight="1">
      <c r="A39" s="24" t="s">
        <v>19</v>
      </c>
      <c r="B39" s="22" t="s">
        <v>20</v>
      </c>
      <c r="C39" s="25">
        <f>C60</f>
        <v>7629.3</v>
      </c>
      <c r="D39" s="25">
        <f t="shared" ref="D39:G39" si="0">D60</f>
        <v>37494</v>
      </c>
      <c r="E39" s="25">
        <f t="shared" si="0"/>
        <v>636874</v>
      </c>
      <c r="F39" s="25">
        <f t="shared" si="0"/>
        <v>0</v>
      </c>
      <c r="G39" s="25">
        <f t="shared" si="0"/>
        <v>0</v>
      </c>
      <c r="H39" s="3"/>
      <c r="I39" s="2"/>
    </row>
    <row r="40" spans="1:13" ht="21.75" customHeight="1">
      <c r="A40" s="24" t="s">
        <v>21</v>
      </c>
      <c r="B40" s="22" t="s">
        <v>20</v>
      </c>
      <c r="C40" s="25">
        <f>C75</f>
        <v>509432</v>
      </c>
      <c r="D40" s="25">
        <f t="shared" ref="D40:G40" si="1">D75</f>
        <v>525287</v>
      </c>
      <c r="E40" s="25">
        <f t="shared" si="1"/>
        <v>0</v>
      </c>
      <c r="F40" s="25">
        <f t="shared" si="1"/>
        <v>0</v>
      </c>
      <c r="G40" s="25">
        <f t="shared" si="1"/>
        <v>0</v>
      </c>
      <c r="H40" s="3"/>
      <c r="I40" s="2"/>
    </row>
    <row r="41" spans="1:13" ht="27.75" customHeight="1">
      <c r="A41" s="26" t="s">
        <v>22</v>
      </c>
      <c r="B41" s="27" t="s">
        <v>20</v>
      </c>
      <c r="C41" s="28">
        <f>C39+C40</f>
        <v>517061.3</v>
      </c>
      <c r="D41" s="28">
        <f>D39+D40</f>
        <v>562781</v>
      </c>
      <c r="E41" s="28">
        <f>E39+E40</f>
        <v>636874</v>
      </c>
      <c r="F41" s="28">
        <f>F39+F40</f>
        <v>0</v>
      </c>
      <c r="G41" s="28">
        <f>G39+G40</f>
        <v>0</v>
      </c>
      <c r="H41" s="29"/>
      <c r="I41" s="14"/>
      <c r="J41" s="14"/>
      <c r="K41" s="14"/>
      <c r="L41" s="14"/>
    </row>
    <row r="42" spans="1:13" s="9" customFormat="1" ht="19.5" customHeight="1">
      <c r="A42" s="577" t="s">
        <v>23</v>
      </c>
      <c r="B42" s="577"/>
      <c r="C42" s="577"/>
      <c r="D42" s="577"/>
      <c r="E42" s="577"/>
      <c r="F42" s="577"/>
      <c r="G42" s="577"/>
      <c r="H42" s="577"/>
      <c r="I42" s="8"/>
      <c r="J42" s="13"/>
      <c r="K42" s="13"/>
      <c r="L42" s="13"/>
      <c r="M42" s="13"/>
    </row>
    <row r="43" spans="1:13" s="18" customFormat="1" ht="17.25" customHeight="1">
      <c r="A43" s="5" t="s">
        <v>24</v>
      </c>
    </row>
    <row r="44" spans="1:13" s="18" customFormat="1" ht="15.75" customHeight="1">
      <c r="A44" s="588" t="s">
        <v>137</v>
      </c>
      <c r="B44" s="588"/>
      <c r="C44" s="588"/>
      <c r="D44" s="588"/>
      <c r="E44" s="588"/>
      <c r="F44" s="588"/>
      <c r="G44" s="588"/>
    </row>
    <row r="45" spans="1:13" s="18" customFormat="1" ht="17.25" customHeight="1">
      <c r="A45" s="5" t="s">
        <v>139</v>
      </c>
      <c r="B45" s="30"/>
      <c r="C45" s="30"/>
      <c r="D45" s="30"/>
      <c r="E45" s="30"/>
      <c r="F45" s="30"/>
      <c r="G45" s="30"/>
    </row>
    <row r="46" spans="1:13" ht="46.15" customHeight="1">
      <c r="A46" s="591" t="s">
        <v>148</v>
      </c>
      <c r="B46" s="591"/>
      <c r="C46" s="591"/>
      <c r="D46" s="591"/>
      <c r="E46" s="591"/>
      <c r="F46" s="591"/>
      <c r="G46" s="591"/>
      <c r="H46" s="12"/>
    </row>
    <row r="47" spans="1:13" ht="30" customHeight="1">
      <c r="A47" s="592" t="s">
        <v>25</v>
      </c>
      <c r="B47" s="586" t="s">
        <v>11</v>
      </c>
      <c r="C47" s="31" t="s">
        <v>12</v>
      </c>
      <c r="D47" s="31" t="s">
        <v>13</v>
      </c>
      <c r="E47" s="586" t="s">
        <v>14</v>
      </c>
      <c r="F47" s="586"/>
      <c r="G47" s="586"/>
      <c r="H47" s="32"/>
      <c r="I47" s="2"/>
    </row>
    <row r="48" spans="1:13" ht="14.25" customHeight="1">
      <c r="A48" s="592"/>
      <c r="B48" s="586"/>
      <c r="C48" s="22" t="s">
        <v>15</v>
      </c>
      <c r="D48" s="22" t="s">
        <v>16</v>
      </c>
      <c r="E48" s="22" t="s">
        <v>17</v>
      </c>
      <c r="F48" s="22" t="s">
        <v>18</v>
      </c>
      <c r="G48" s="22" t="s">
        <v>38</v>
      </c>
      <c r="H48" s="32"/>
      <c r="I48" s="2"/>
    </row>
    <row r="49" spans="1:13" ht="15.75">
      <c r="A49" s="33" t="s">
        <v>145</v>
      </c>
      <c r="B49" s="34" t="s">
        <v>51</v>
      </c>
      <c r="C49" s="35"/>
      <c r="D49" s="35"/>
      <c r="E49" s="35">
        <f t="shared" ref="E49:G49" si="2">E50+E51+E52+E53</f>
        <v>15593</v>
      </c>
      <c r="F49" s="35">
        <f t="shared" si="2"/>
        <v>15593</v>
      </c>
      <c r="G49" s="35">
        <f t="shared" si="2"/>
        <v>15593</v>
      </c>
      <c r="H49" s="32"/>
      <c r="I49" s="2"/>
    </row>
    <row r="50" spans="1:13" hidden="1">
      <c r="A50" s="88" t="s">
        <v>236</v>
      </c>
      <c r="B50" s="89"/>
      <c r="C50" s="90"/>
      <c r="D50" s="90"/>
      <c r="E50" s="90">
        <v>8086</v>
      </c>
      <c r="F50" s="90">
        <v>8086</v>
      </c>
      <c r="G50" s="90">
        <v>8086</v>
      </c>
      <c r="H50" s="32"/>
      <c r="I50" s="2"/>
    </row>
    <row r="51" spans="1:13" hidden="1">
      <c r="A51" s="91" t="s">
        <v>228</v>
      </c>
      <c r="B51" s="89"/>
      <c r="C51" s="90"/>
      <c r="D51" s="90"/>
      <c r="E51" s="90">
        <v>7139</v>
      </c>
      <c r="F51" s="90">
        <v>7139</v>
      </c>
      <c r="G51" s="90">
        <v>7139</v>
      </c>
      <c r="H51" s="32"/>
      <c r="I51" s="2"/>
    </row>
    <row r="52" spans="1:13" hidden="1">
      <c r="A52" s="91" t="s">
        <v>234</v>
      </c>
      <c r="B52" s="89"/>
      <c r="C52" s="90"/>
      <c r="D52" s="90"/>
      <c r="E52" s="90">
        <v>314</v>
      </c>
      <c r="F52" s="90">
        <v>314</v>
      </c>
      <c r="G52" s="90">
        <v>314</v>
      </c>
      <c r="H52" s="32"/>
      <c r="I52" s="2"/>
    </row>
    <row r="53" spans="1:13" hidden="1">
      <c r="A53" s="91" t="s">
        <v>233</v>
      </c>
      <c r="B53" s="89"/>
      <c r="C53" s="90"/>
      <c r="D53" s="90"/>
      <c r="E53" s="90">
        <v>54</v>
      </c>
      <c r="F53" s="90">
        <v>54</v>
      </c>
      <c r="G53" s="90">
        <v>54</v>
      </c>
      <c r="H53" s="32"/>
      <c r="I53" s="2"/>
    </row>
    <row r="54" spans="1:13" ht="31.5" customHeight="1">
      <c r="A54" s="33" t="s">
        <v>146</v>
      </c>
      <c r="B54" s="34" t="s">
        <v>147</v>
      </c>
      <c r="C54" s="35"/>
      <c r="D54" s="35"/>
      <c r="E54" s="35">
        <v>91</v>
      </c>
      <c r="F54" s="35">
        <v>91</v>
      </c>
      <c r="G54" s="35">
        <v>91</v>
      </c>
      <c r="H54" s="32"/>
      <c r="I54" s="2"/>
    </row>
    <row r="55" spans="1:13" ht="12" customHeight="1">
      <c r="A55" s="36"/>
      <c r="B55" s="37"/>
      <c r="C55" s="38"/>
      <c r="D55" s="38"/>
      <c r="E55" s="38"/>
      <c r="F55" s="38"/>
      <c r="G55" s="38"/>
      <c r="H55" s="32"/>
      <c r="I55" s="2"/>
    </row>
    <row r="56" spans="1:13" ht="33.75" customHeight="1">
      <c r="A56" s="586" t="s">
        <v>26</v>
      </c>
      <c r="B56" s="586" t="s">
        <v>11</v>
      </c>
      <c r="C56" s="31" t="s">
        <v>12</v>
      </c>
      <c r="D56" s="31" t="s">
        <v>13</v>
      </c>
      <c r="E56" s="586" t="s">
        <v>14</v>
      </c>
      <c r="F56" s="586"/>
      <c r="G56" s="586"/>
      <c r="H56" s="32"/>
      <c r="I56" s="14"/>
      <c r="J56" s="14"/>
      <c r="K56" s="14"/>
      <c r="L56" s="14"/>
    </row>
    <row r="57" spans="1:13" ht="15.75" customHeight="1">
      <c r="A57" s="586"/>
      <c r="B57" s="586"/>
      <c r="C57" s="22" t="s">
        <v>15</v>
      </c>
      <c r="D57" s="22" t="s">
        <v>16</v>
      </c>
      <c r="E57" s="22" t="s">
        <v>17</v>
      </c>
      <c r="F57" s="22" t="s">
        <v>18</v>
      </c>
      <c r="G57" s="22" t="s">
        <v>38</v>
      </c>
      <c r="H57" s="3"/>
      <c r="I57" s="14"/>
      <c r="J57" s="14"/>
      <c r="K57" s="14"/>
      <c r="L57" s="14"/>
    </row>
    <row r="58" spans="1:13" customFormat="1" ht="30">
      <c r="A58" s="95" t="s">
        <v>19</v>
      </c>
      <c r="B58" s="56" t="s">
        <v>20</v>
      </c>
      <c r="C58" s="96">
        <v>7629.3</v>
      </c>
      <c r="D58" s="96">
        <f>SUM(D59:D59)</f>
        <v>37494</v>
      </c>
      <c r="E58" s="96">
        <v>636874</v>
      </c>
      <c r="F58" s="96">
        <f>SUM(F59:F59)</f>
        <v>0</v>
      </c>
      <c r="G58" s="96">
        <f>SUM(G59:G59)</f>
        <v>0</v>
      </c>
    </row>
    <row r="59" spans="1:13" customFormat="1" ht="15.75">
      <c r="A59" s="97" t="s">
        <v>235</v>
      </c>
      <c r="B59" s="56" t="s">
        <v>20</v>
      </c>
      <c r="C59" s="98"/>
      <c r="D59" s="98">
        <f>41295-3801</f>
        <v>37494</v>
      </c>
      <c r="E59" s="98"/>
      <c r="F59" s="98">
        <v>0</v>
      </c>
      <c r="G59" s="98">
        <v>0</v>
      </c>
    </row>
    <row r="60" spans="1:13" ht="32.25" customHeight="1">
      <c r="A60" s="26" t="s">
        <v>27</v>
      </c>
      <c r="B60" s="27" t="s">
        <v>20</v>
      </c>
      <c r="C60" s="28">
        <f>C58</f>
        <v>7629.3</v>
      </c>
      <c r="D60" s="28">
        <f t="shared" ref="D60:G60" si="3">D58</f>
        <v>37494</v>
      </c>
      <c r="E60" s="28">
        <f t="shared" si="3"/>
        <v>636874</v>
      </c>
      <c r="F60" s="28">
        <f t="shared" si="3"/>
        <v>0</v>
      </c>
      <c r="G60" s="28">
        <f t="shared" si="3"/>
        <v>0</v>
      </c>
      <c r="H60" s="3"/>
      <c r="I60" s="14"/>
      <c r="J60" s="40"/>
      <c r="K60" s="40"/>
      <c r="L60" s="40"/>
    </row>
    <row r="61" spans="1:13" s="9" customFormat="1" ht="16.7" customHeight="1">
      <c r="A61" s="587" t="s">
        <v>28</v>
      </c>
      <c r="B61" s="587"/>
      <c r="C61" s="587"/>
      <c r="D61" s="587"/>
      <c r="E61" s="587"/>
      <c r="F61" s="587"/>
      <c r="G61" s="587"/>
      <c r="H61" s="12"/>
      <c r="I61" s="8"/>
      <c r="J61" s="13"/>
      <c r="K61" s="13"/>
      <c r="L61" s="13"/>
      <c r="M61" s="13"/>
    </row>
    <row r="62" spans="1:13" s="9" customFormat="1" ht="16.7" customHeight="1">
      <c r="A62" s="15" t="s">
        <v>29</v>
      </c>
      <c r="B62" s="15"/>
      <c r="C62" s="15"/>
      <c r="D62" s="15"/>
      <c r="E62" s="15"/>
      <c r="F62" s="15"/>
      <c r="G62" s="15"/>
      <c r="H62" s="15"/>
      <c r="I62" s="8"/>
    </row>
    <row r="63" spans="1:13" s="9" customFormat="1" ht="15" customHeight="1">
      <c r="A63" s="588" t="s">
        <v>137</v>
      </c>
      <c r="B63" s="588"/>
      <c r="C63" s="588"/>
      <c r="D63" s="588"/>
      <c r="E63" s="588"/>
      <c r="F63" s="588"/>
      <c r="G63" s="588"/>
      <c r="H63" s="41"/>
      <c r="I63" s="8"/>
    </row>
    <row r="64" spans="1:13" s="9" customFormat="1" ht="15" customHeight="1">
      <c r="A64" s="577" t="s">
        <v>224</v>
      </c>
      <c r="B64" s="583"/>
      <c r="C64" s="583"/>
      <c r="D64" s="583"/>
      <c r="E64" s="583"/>
      <c r="F64" s="583"/>
      <c r="G64" s="583"/>
      <c r="H64" s="15"/>
      <c r="I64" s="8"/>
    </row>
    <row r="65" spans="1:12" ht="81" customHeight="1">
      <c r="A65" s="583" t="s">
        <v>232</v>
      </c>
      <c r="B65" s="583"/>
      <c r="C65" s="583"/>
      <c r="D65" s="583"/>
      <c r="E65" s="583"/>
      <c r="F65" s="583"/>
      <c r="G65" s="583"/>
      <c r="H65" s="12"/>
    </row>
    <row r="66" spans="1:12" ht="25.5">
      <c r="A66" s="589" t="s">
        <v>25</v>
      </c>
      <c r="B66" s="586" t="s">
        <v>11</v>
      </c>
      <c r="C66" s="31" t="s">
        <v>12</v>
      </c>
      <c r="D66" s="31" t="s">
        <v>13</v>
      </c>
      <c r="E66" s="586" t="s">
        <v>14</v>
      </c>
      <c r="F66" s="586"/>
      <c r="G66" s="586"/>
      <c r="H66" s="32"/>
      <c r="I66" s="2"/>
    </row>
    <row r="67" spans="1:12" ht="17.25" customHeight="1">
      <c r="A67" s="590"/>
      <c r="B67" s="586"/>
      <c r="C67" s="22" t="s">
        <v>15</v>
      </c>
      <c r="D67" s="22" t="s">
        <v>16</v>
      </c>
      <c r="E67" s="22" t="s">
        <v>17</v>
      </c>
      <c r="F67" s="22" t="s">
        <v>18</v>
      </c>
      <c r="G67" s="22" t="s">
        <v>38</v>
      </c>
      <c r="H67" s="32"/>
      <c r="I67" s="2"/>
    </row>
    <row r="68" spans="1:12" ht="30">
      <c r="A68" s="87" t="s">
        <v>229</v>
      </c>
      <c r="B68" s="92" t="s">
        <v>230</v>
      </c>
      <c r="C68" s="93">
        <v>12910</v>
      </c>
      <c r="D68" s="52">
        <v>14000</v>
      </c>
      <c r="E68" s="42"/>
      <c r="F68" s="42"/>
      <c r="G68" s="42"/>
      <c r="H68" s="32"/>
      <c r="I68" s="2"/>
    </row>
    <row r="69" spans="1:12" ht="15" customHeight="1">
      <c r="A69" s="87" t="s">
        <v>231</v>
      </c>
      <c r="B69" s="92" t="s">
        <v>70</v>
      </c>
      <c r="C69" s="94">
        <v>89</v>
      </c>
      <c r="D69" s="94">
        <v>89</v>
      </c>
      <c r="E69" s="42"/>
      <c r="F69" s="42"/>
      <c r="G69" s="42"/>
      <c r="H69" s="32"/>
      <c r="I69" s="2"/>
    </row>
    <row r="70" spans="1:12" ht="15" customHeight="1">
      <c r="A70" s="87" t="s">
        <v>227</v>
      </c>
      <c r="B70" s="92" t="s">
        <v>230</v>
      </c>
      <c r="C70" s="94">
        <v>12804</v>
      </c>
      <c r="D70" s="94">
        <v>9800</v>
      </c>
      <c r="E70" s="42"/>
      <c r="F70" s="42"/>
      <c r="G70" s="42"/>
      <c r="H70" s="32"/>
      <c r="I70" s="2"/>
    </row>
    <row r="71" spans="1:12" ht="19.5" customHeight="1">
      <c r="A71" s="36"/>
      <c r="B71" s="37"/>
      <c r="C71" s="38"/>
      <c r="D71" s="38"/>
      <c r="E71" s="38"/>
      <c r="F71" s="38"/>
      <c r="G71" s="38"/>
      <c r="H71" s="32"/>
      <c r="I71" s="2"/>
    </row>
    <row r="72" spans="1:12" ht="25.5">
      <c r="A72" s="586" t="s">
        <v>26</v>
      </c>
      <c r="B72" s="586" t="s">
        <v>11</v>
      </c>
      <c r="C72" s="31" t="s">
        <v>12</v>
      </c>
      <c r="D72" s="31" t="s">
        <v>13</v>
      </c>
      <c r="E72" s="586" t="s">
        <v>14</v>
      </c>
      <c r="F72" s="586"/>
      <c r="G72" s="586"/>
      <c r="H72" s="32"/>
      <c r="I72" s="14"/>
      <c r="J72" s="14"/>
      <c r="K72" s="14"/>
      <c r="L72" s="14"/>
    </row>
    <row r="73" spans="1:12" ht="18" customHeight="1">
      <c r="A73" s="586"/>
      <c r="B73" s="586"/>
      <c r="C73" s="22" t="s">
        <v>15</v>
      </c>
      <c r="D73" s="22" t="s">
        <v>16</v>
      </c>
      <c r="E73" s="22" t="s">
        <v>17</v>
      </c>
      <c r="F73" s="22" t="s">
        <v>18</v>
      </c>
      <c r="G73" s="22" t="s">
        <v>38</v>
      </c>
      <c r="H73" s="3"/>
      <c r="I73" s="14"/>
      <c r="J73" s="14"/>
      <c r="K73" s="14"/>
      <c r="L73" s="14"/>
    </row>
    <row r="74" spans="1:12" ht="23.25" customHeight="1">
      <c r="A74" s="39" t="s">
        <v>21</v>
      </c>
      <c r="B74" s="22" t="s">
        <v>20</v>
      </c>
      <c r="C74" s="25">
        <v>509432</v>
      </c>
      <c r="D74" s="25">
        <v>525287</v>
      </c>
      <c r="E74" s="25"/>
      <c r="F74" s="25"/>
      <c r="G74" s="25"/>
      <c r="H74" s="3"/>
      <c r="I74" s="14"/>
      <c r="J74" s="14"/>
      <c r="K74" s="14"/>
      <c r="L74" s="14"/>
    </row>
    <row r="75" spans="1:12" ht="32.25" customHeight="1">
      <c r="A75" s="26" t="s">
        <v>27</v>
      </c>
      <c r="B75" s="27" t="s">
        <v>20</v>
      </c>
      <c r="C75" s="28">
        <f>SUM(C74)</f>
        <v>509432</v>
      </c>
      <c r="D75" s="28">
        <f>SUM(D74)</f>
        <v>525287</v>
      </c>
      <c r="E75" s="28">
        <f>SUM(E74)</f>
        <v>0</v>
      </c>
      <c r="F75" s="28">
        <f>SUM(F74)</f>
        <v>0</v>
      </c>
      <c r="G75" s="28">
        <f>SUM(G74)</f>
        <v>0</v>
      </c>
      <c r="H75" s="3"/>
      <c r="I75" s="14"/>
      <c r="J75" s="40"/>
      <c r="K75" s="40"/>
      <c r="L75" s="40"/>
    </row>
    <row r="77" spans="1:12">
      <c r="E77" s="43"/>
    </row>
  </sheetData>
  <mergeCells count="48">
    <mergeCell ref="A72:A73"/>
    <mergeCell ref="B72:B73"/>
    <mergeCell ref="E72:G72"/>
    <mergeCell ref="A61:G61"/>
    <mergeCell ref="A63:G63"/>
    <mergeCell ref="A64:G64"/>
    <mergeCell ref="A65:G65"/>
    <mergeCell ref="A66:A67"/>
    <mergeCell ref="B66:B67"/>
    <mergeCell ref="E66:G66"/>
    <mergeCell ref="A46:G46"/>
    <mergeCell ref="A47:A48"/>
    <mergeCell ref="B47:B48"/>
    <mergeCell ref="E47:G47"/>
    <mergeCell ref="A56:A57"/>
    <mergeCell ref="B56:B57"/>
    <mergeCell ref="E56:G56"/>
    <mergeCell ref="A44:G44"/>
    <mergeCell ref="A35:G35"/>
    <mergeCell ref="A36:G36"/>
    <mergeCell ref="A37:A38"/>
    <mergeCell ref="B37:B38"/>
    <mergeCell ref="E37:G37"/>
    <mergeCell ref="A42:H42"/>
    <mergeCell ref="A34:G34"/>
    <mergeCell ref="D16:G16"/>
    <mergeCell ref="A20:G20"/>
    <mergeCell ref="A21:G21"/>
    <mergeCell ref="A22:G22"/>
    <mergeCell ref="A23:G23"/>
    <mergeCell ref="A25:G25"/>
    <mergeCell ref="A26:G26"/>
    <mergeCell ref="A27:G27"/>
    <mergeCell ref="A29:G29"/>
    <mergeCell ref="A30:G30"/>
    <mergeCell ref="A33:G33"/>
    <mergeCell ref="D15:G15"/>
    <mergeCell ref="F1:G1"/>
    <mergeCell ref="D2:G2"/>
    <mergeCell ref="D3:G3"/>
    <mergeCell ref="D4:G4"/>
    <mergeCell ref="D7:G7"/>
    <mergeCell ref="D8:G8"/>
    <mergeCell ref="D9:G9"/>
    <mergeCell ref="D10:G10"/>
    <mergeCell ref="D12:G12"/>
    <mergeCell ref="D13:G13"/>
    <mergeCell ref="D14:G14"/>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9"/>
  <sheetViews>
    <sheetView view="pageBreakPreview" topLeftCell="A40" zoomScaleNormal="70" zoomScaleSheetLayoutView="100" workbookViewId="0">
      <selection activeCell="F35" sqref="F35:G35"/>
    </sheetView>
  </sheetViews>
  <sheetFormatPr defaultRowHeight="15"/>
  <cols>
    <col min="1" max="1" width="44.42578125" style="202" customWidth="1"/>
    <col min="2" max="2" width="19.42578125" style="202" customWidth="1"/>
    <col min="3" max="3" width="13.42578125" style="166" customWidth="1"/>
    <col min="4" max="4" width="15.5703125" style="166" customWidth="1"/>
    <col min="5" max="7" width="13.425781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8" s="2" customFormat="1">
      <c r="A1" s="1"/>
      <c r="B1" s="1"/>
      <c r="F1" s="576" t="s">
        <v>30</v>
      </c>
      <c r="G1" s="576"/>
      <c r="H1" s="3"/>
    </row>
    <row r="2" spans="1:8" s="2" customFormat="1">
      <c r="A2" s="1"/>
      <c r="B2" s="1"/>
      <c r="D2" s="576" t="s">
        <v>0</v>
      </c>
      <c r="E2" s="576"/>
      <c r="F2" s="576"/>
      <c r="G2" s="576"/>
      <c r="H2" s="3"/>
    </row>
    <row r="3" spans="1:8" s="2" customFormat="1">
      <c r="A3" s="1"/>
      <c r="B3" s="1"/>
      <c r="D3" s="576" t="s">
        <v>218</v>
      </c>
      <c r="E3" s="576"/>
      <c r="F3" s="576"/>
      <c r="G3" s="576"/>
      <c r="H3" s="3"/>
    </row>
    <row r="4" spans="1:8" s="2" customFormat="1" ht="16.7" customHeight="1">
      <c r="A4" s="1"/>
      <c r="B4" s="1"/>
      <c r="D4" s="576" t="s">
        <v>1</v>
      </c>
      <c r="E4" s="576"/>
      <c r="F4" s="576"/>
      <c r="G4" s="576"/>
      <c r="H4" s="3"/>
    </row>
    <row r="5" spans="1:8" s="2" customFormat="1">
      <c r="A5" s="1"/>
      <c r="B5" s="1"/>
      <c r="D5" s="224"/>
      <c r="E5" s="224"/>
      <c r="F5" s="224"/>
      <c r="G5" s="224"/>
      <c r="H5" s="3"/>
    </row>
    <row r="6" spans="1:8" s="5" customFormat="1" ht="19.5" customHeight="1">
      <c r="D6" s="581" t="s">
        <v>2</v>
      </c>
      <c r="E6" s="581"/>
      <c r="F6" s="581"/>
      <c r="G6" s="581"/>
    </row>
    <row r="7" spans="1:8" s="5" customFormat="1" ht="15.75">
      <c r="D7" s="580" t="s">
        <v>3</v>
      </c>
      <c r="E7" s="580"/>
      <c r="F7" s="580"/>
      <c r="G7" s="580"/>
    </row>
    <row r="8" spans="1:8" s="5" customFormat="1" ht="15.75">
      <c r="D8" s="580" t="s">
        <v>219</v>
      </c>
      <c r="E8" s="580"/>
      <c r="F8" s="580"/>
      <c r="G8" s="580"/>
    </row>
    <row r="9" spans="1:8" s="5" customFormat="1" ht="15.75">
      <c r="D9" s="581" t="s">
        <v>4</v>
      </c>
      <c r="E9" s="581"/>
      <c r="F9" s="581"/>
      <c r="G9" s="581"/>
    </row>
    <row r="10" spans="1:8" s="5" customFormat="1" ht="21.75" customHeight="1"/>
    <row r="11" spans="1:8" s="5" customFormat="1" ht="19.5" customHeight="1">
      <c r="D11" s="581" t="s">
        <v>31</v>
      </c>
      <c r="E11" s="581"/>
      <c r="F11" s="581"/>
      <c r="G11" s="581"/>
    </row>
    <row r="12" spans="1:8" s="6" customFormat="1" ht="15.75">
      <c r="D12" s="580" t="s">
        <v>32</v>
      </c>
      <c r="E12" s="580"/>
      <c r="F12" s="580"/>
      <c r="G12" s="580"/>
    </row>
    <row r="13" spans="1:8" s="44" customFormat="1" ht="15.75">
      <c r="D13" s="579" t="s">
        <v>33</v>
      </c>
      <c r="E13" s="579"/>
      <c r="F13" s="579"/>
      <c r="G13" s="579"/>
    </row>
    <row r="14" spans="1:8" s="44" customFormat="1" ht="15.75">
      <c r="D14" s="597" t="s">
        <v>206</v>
      </c>
      <c r="E14" s="597"/>
      <c r="F14" s="597"/>
      <c r="G14" s="597"/>
    </row>
    <row r="15" spans="1:8" s="44" customFormat="1" ht="15.75">
      <c r="D15" s="579" t="s">
        <v>34</v>
      </c>
      <c r="E15" s="579"/>
      <c r="F15" s="579"/>
      <c r="G15" s="579"/>
    </row>
    <row r="16" spans="1:8" s="44" customFormat="1" ht="15.75">
      <c r="F16" s="46" t="s">
        <v>35</v>
      </c>
    </row>
    <row r="17" spans="1:13" s="44" customFormat="1" ht="9" customHeight="1"/>
    <row r="18" spans="1:13" s="9" customFormat="1" ht="21" customHeight="1">
      <c r="A18" s="578" t="s">
        <v>5</v>
      </c>
      <c r="B18" s="578"/>
      <c r="C18" s="578"/>
      <c r="D18" s="578"/>
      <c r="E18" s="578"/>
      <c r="F18" s="578"/>
      <c r="G18" s="578"/>
      <c r="H18" s="8"/>
    </row>
    <row r="19" spans="1:13" s="9" customFormat="1" ht="15.75">
      <c r="A19" s="585" t="s">
        <v>207</v>
      </c>
      <c r="B19" s="585"/>
      <c r="C19" s="585"/>
      <c r="D19" s="585"/>
      <c r="E19" s="585"/>
      <c r="F19" s="585"/>
      <c r="G19" s="585"/>
      <c r="H19" s="8"/>
    </row>
    <row r="20" spans="1:13" s="9" customFormat="1" ht="15.75">
      <c r="A20" s="603" t="s">
        <v>6</v>
      </c>
      <c r="B20" s="603"/>
      <c r="C20" s="603"/>
      <c r="D20" s="603"/>
      <c r="E20" s="603"/>
      <c r="F20" s="603"/>
      <c r="G20" s="603"/>
      <c r="H20" s="8"/>
    </row>
    <row r="21" spans="1:13" s="9" customFormat="1" ht="15" customHeight="1">
      <c r="A21" s="578" t="s">
        <v>36</v>
      </c>
      <c r="B21" s="578"/>
      <c r="C21" s="578"/>
      <c r="D21" s="578"/>
      <c r="E21" s="578"/>
      <c r="F21" s="578"/>
      <c r="G21" s="578"/>
      <c r="H21" s="8"/>
    </row>
    <row r="22" spans="1:13" ht="18" customHeight="1">
      <c r="A22" s="170"/>
      <c r="B22" s="170"/>
      <c r="C22" s="171"/>
      <c r="D22" s="171"/>
      <c r="E22" s="171"/>
      <c r="F22" s="171"/>
      <c r="G22" s="171"/>
      <c r="H22" s="171"/>
      <c r="J22" s="173"/>
      <c r="K22" s="173"/>
      <c r="L22" s="173"/>
      <c r="M22" s="173"/>
    </row>
    <row r="23" spans="1:13" ht="39" customHeight="1">
      <c r="A23" s="650" t="s">
        <v>132</v>
      </c>
      <c r="B23" s="650"/>
      <c r="C23" s="650"/>
      <c r="D23" s="650"/>
      <c r="E23" s="650"/>
      <c r="F23" s="650"/>
      <c r="G23" s="650"/>
      <c r="H23" s="170"/>
      <c r="J23" s="173"/>
      <c r="K23" s="173"/>
      <c r="L23" s="173"/>
      <c r="M23" s="173"/>
    </row>
    <row r="24" spans="1:13" s="9" customFormat="1" ht="21.75" customHeight="1">
      <c r="A24" s="582" t="s">
        <v>205</v>
      </c>
      <c r="B24" s="582"/>
      <c r="C24" s="582"/>
      <c r="D24" s="582"/>
      <c r="E24" s="582"/>
      <c r="F24" s="582"/>
      <c r="G24" s="582"/>
    </row>
    <row r="25" spans="1:13" s="169" customFormat="1" ht="80.650000000000006" customHeight="1">
      <c r="A25" s="637" t="s">
        <v>143</v>
      </c>
      <c r="B25" s="637"/>
      <c r="C25" s="637"/>
      <c r="D25" s="637"/>
      <c r="E25" s="637"/>
      <c r="F25" s="637"/>
      <c r="G25" s="637"/>
      <c r="H25" s="174"/>
      <c r="I25" s="175"/>
      <c r="J25" s="176"/>
      <c r="K25" s="176"/>
      <c r="L25" s="176"/>
    </row>
    <row r="26" spans="1:13" s="177" customFormat="1" ht="17.25" customHeight="1">
      <c r="A26" s="167" t="s">
        <v>7</v>
      </c>
    </row>
    <row r="27" spans="1:13" s="177" customFormat="1" ht="15.75" customHeight="1">
      <c r="A27" s="652" t="s">
        <v>333</v>
      </c>
      <c r="B27" s="652"/>
      <c r="C27" s="652"/>
      <c r="D27" s="652"/>
      <c r="E27" s="652"/>
      <c r="F27" s="652"/>
      <c r="G27" s="652"/>
    </row>
    <row r="28" spans="1:13" s="177" customFormat="1" ht="18" customHeight="1">
      <c r="A28" s="642" t="s">
        <v>137</v>
      </c>
      <c r="B28" s="642"/>
      <c r="C28" s="642"/>
      <c r="D28" s="642"/>
      <c r="E28" s="642"/>
      <c r="F28" s="642"/>
      <c r="G28" s="642"/>
    </row>
    <row r="29" spans="1:13" s="177" customFormat="1" ht="16.7" customHeight="1">
      <c r="A29" s="167" t="s">
        <v>138</v>
      </c>
    </row>
    <row r="30" spans="1:13" s="177" customFormat="1" ht="15.75">
      <c r="A30" s="167" t="s">
        <v>139</v>
      </c>
    </row>
    <row r="31" spans="1:13" ht="26.45" customHeight="1">
      <c r="A31" s="699" t="s">
        <v>199</v>
      </c>
      <c r="B31" s="699"/>
      <c r="C31" s="699"/>
      <c r="D31" s="699"/>
      <c r="E31" s="699"/>
      <c r="F31" s="699"/>
      <c r="G31" s="699"/>
      <c r="H31" s="170"/>
      <c r="I31" s="178"/>
      <c r="J31" s="179"/>
      <c r="K31" s="179"/>
      <c r="L31" s="179"/>
    </row>
    <row r="32" spans="1:13" s="177" customFormat="1" ht="15.6" customHeight="1">
      <c r="A32" s="756" t="s">
        <v>344</v>
      </c>
      <c r="B32" s="757"/>
      <c r="C32" s="757"/>
      <c r="D32" s="757"/>
      <c r="E32" s="757"/>
      <c r="F32" s="757"/>
      <c r="G32" s="757"/>
    </row>
    <row r="33" spans="1:12" s="48" customFormat="1" ht="20.25" customHeight="1">
      <c r="A33" s="747" t="s">
        <v>67</v>
      </c>
      <c r="B33" s="748"/>
      <c r="C33" s="749"/>
      <c r="D33" s="753" t="s">
        <v>11</v>
      </c>
      <c r="E33" s="740" t="s">
        <v>68</v>
      </c>
      <c r="F33" s="741"/>
      <c r="G33" s="742"/>
    </row>
    <row r="34" spans="1:12" s="48" customFormat="1" ht="19.5" customHeight="1">
      <c r="A34" s="750"/>
      <c r="B34" s="751"/>
      <c r="C34" s="752"/>
      <c r="D34" s="754"/>
      <c r="E34" s="225" t="s">
        <v>17</v>
      </c>
      <c r="F34" s="555" t="s">
        <v>18</v>
      </c>
      <c r="G34" s="555" t="s">
        <v>38</v>
      </c>
    </row>
    <row r="35" spans="1:12" s="48" customFormat="1" ht="30">
      <c r="A35" s="743" t="s">
        <v>133</v>
      </c>
      <c r="B35" s="744"/>
      <c r="C35" s="745"/>
      <c r="D35" s="51" t="s">
        <v>134</v>
      </c>
      <c r="E35" s="52">
        <v>317.77999999999997</v>
      </c>
      <c r="F35" s="558"/>
      <c r="G35" s="558"/>
    </row>
    <row r="36" spans="1:12" ht="38.25" customHeight="1">
      <c r="A36" s="746" t="s">
        <v>192</v>
      </c>
      <c r="B36" s="746"/>
      <c r="C36" s="746"/>
      <c r="D36" s="746"/>
      <c r="E36" s="746"/>
      <c r="F36" s="746"/>
      <c r="G36" s="746"/>
      <c r="H36" s="170"/>
    </row>
    <row r="37" spans="1:12" ht="6" customHeight="1">
      <c r="A37" s="755"/>
      <c r="B37" s="755"/>
      <c r="C37" s="755"/>
      <c r="D37" s="755"/>
      <c r="E37" s="755"/>
      <c r="F37" s="755"/>
      <c r="G37" s="755"/>
      <c r="H37" s="657" t="s">
        <v>8</v>
      </c>
      <c r="I37" s="657"/>
    </row>
    <row r="38" spans="1:12" ht="18.75" customHeight="1">
      <c r="A38" s="643" t="s">
        <v>9</v>
      </c>
      <c r="B38" s="643"/>
      <c r="C38" s="643"/>
      <c r="D38" s="643"/>
      <c r="E38" s="643"/>
      <c r="F38" s="643"/>
      <c r="G38" s="643"/>
      <c r="H38" s="172"/>
      <c r="I38" s="166"/>
    </row>
    <row r="39" spans="1:12" ht="30.95" customHeight="1">
      <c r="A39" s="644" t="s">
        <v>10</v>
      </c>
      <c r="B39" s="644" t="s">
        <v>11</v>
      </c>
      <c r="C39" s="180" t="s">
        <v>12</v>
      </c>
      <c r="D39" s="180" t="s">
        <v>13</v>
      </c>
      <c r="E39" s="647" t="s">
        <v>14</v>
      </c>
      <c r="F39" s="648"/>
      <c r="G39" s="649"/>
      <c r="H39" s="172"/>
      <c r="I39" s="166"/>
    </row>
    <row r="40" spans="1:12" ht="17.25" customHeight="1">
      <c r="A40" s="645"/>
      <c r="B40" s="646"/>
      <c r="C40" s="181" t="s">
        <v>15</v>
      </c>
      <c r="D40" s="181" t="s">
        <v>16</v>
      </c>
      <c r="E40" s="181" t="s">
        <v>17</v>
      </c>
      <c r="F40" s="181" t="s">
        <v>18</v>
      </c>
      <c r="G40" s="181" t="s">
        <v>38</v>
      </c>
      <c r="H40" s="172"/>
      <c r="I40" s="166"/>
    </row>
    <row r="41" spans="1:12" ht="33" customHeight="1">
      <c r="A41" s="182" t="s">
        <v>19</v>
      </c>
      <c r="B41" s="180" t="s">
        <v>20</v>
      </c>
      <c r="C41" s="183">
        <f>C57</f>
        <v>7550.6</v>
      </c>
      <c r="D41" s="183">
        <f t="shared" ref="D41:G41" si="0">D57</f>
        <v>16807</v>
      </c>
      <c r="E41" s="183">
        <f t="shared" si="0"/>
        <v>18584</v>
      </c>
      <c r="F41" s="183">
        <f t="shared" si="0"/>
        <v>0</v>
      </c>
      <c r="G41" s="183">
        <f t="shared" si="0"/>
        <v>0</v>
      </c>
      <c r="H41" s="172"/>
      <c r="I41" s="166"/>
    </row>
    <row r="42" spans="1:12" ht="21.75" customHeight="1">
      <c r="A42" s="182" t="s">
        <v>21</v>
      </c>
      <c r="B42" s="180" t="s">
        <v>20</v>
      </c>
      <c r="C42" s="183"/>
      <c r="D42" s="183"/>
      <c r="E42" s="183"/>
      <c r="F42" s="183"/>
      <c r="G42" s="183"/>
      <c r="H42" s="172"/>
      <c r="I42" s="166"/>
    </row>
    <row r="43" spans="1:12" ht="27.75" customHeight="1">
      <c r="A43" s="184" t="s">
        <v>22</v>
      </c>
      <c r="B43" s="185" t="s">
        <v>20</v>
      </c>
      <c r="C43" s="186">
        <f>C41+C42</f>
        <v>7550.6</v>
      </c>
      <c r="D43" s="186">
        <f>D41+D42</f>
        <v>16807</v>
      </c>
      <c r="E43" s="186">
        <f>E41+E42</f>
        <v>18584</v>
      </c>
      <c r="F43" s="186">
        <f>F41+F42</f>
        <v>0</v>
      </c>
      <c r="G43" s="186">
        <f>G41+G42</f>
        <v>0</v>
      </c>
      <c r="H43" s="187"/>
      <c r="I43" s="173"/>
      <c r="J43" s="173"/>
      <c r="K43" s="173"/>
      <c r="L43" s="173"/>
    </row>
    <row r="44" spans="1:12" customFormat="1" ht="15.75">
      <c r="A44" s="735" t="s">
        <v>341</v>
      </c>
      <c r="B44" s="735"/>
      <c r="C44" s="735"/>
      <c r="D44" s="735"/>
      <c r="E44" s="735"/>
      <c r="F44" s="735"/>
      <c r="G44" s="735"/>
      <c r="H44" s="735"/>
    </row>
    <row r="45" spans="1:12" customFormat="1" ht="18" customHeight="1">
      <c r="A45" s="342" t="s">
        <v>342</v>
      </c>
      <c r="B45" s="343"/>
      <c r="C45" s="343"/>
      <c r="D45" s="343"/>
      <c r="E45" s="343"/>
      <c r="F45" s="343"/>
      <c r="G45" s="343"/>
      <c r="H45" s="343"/>
    </row>
    <row r="46" spans="1:12" customFormat="1" ht="36.75" customHeight="1">
      <c r="A46" s="701" t="s">
        <v>321</v>
      </c>
      <c r="B46" s="701"/>
      <c r="C46" s="701"/>
      <c r="D46" s="701"/>
      <c r="E46" s="701"/>
      <c r="F46" s="701"/>
      <c r="G46" s="701"/>
      <c r="H46" s="343"/>
    </row>
    <row r="47" spans="1:12" customFormat="1" ht="15.75">
      <c r="A47" s="298" t="s">
        <v>263</v>
      </c>
      <c r="B47" s="297"/>
      <c r="C47" s="297"/>
      <c r="D47" s="297"/>
      <c r="E47" s="297"/>
      <c r="F47" s="297"/>
      <c r="G47" s="297"/>
      <c r="H47" s="344"/>
    </row>
    <row r="48" spans="1:12" customFormat="1" ht="40.5" customHeight="1">
      <c r="A48" s="736" t="s">
        <v>193</v>
      </c>
      <c r="B48" s="736"/>
      <c r="C48" s="736"/>
      <c r="D48" s="736"/>
      <c r="E48" s="736"/>
      <c r="F48" s="736"/>
      <c r="G48" s="736"/>
      <c r="H48" s="345"/>
    </row>
    <row r="49" spans="1:8" customFormat="1" ht="15.75">
      <c r="A49" s="737" t="s">
        <v>25</v>
      </c>
      <c r="B49" s="734" t="s">
        <v>11</v>
      </c>
      <c r="C49" s="655" t="s">
        <v>305</v>
      </c>
      <c r="D49" s="655" t="s">
        <v>306</v>
      </c>
      <c r="E49" s="655" t="s">
        <v>68</v>
      </c>
      <c r="F49" s="655"/>
      <c r="G49" s="655"/>
      <c r="H49" s="346"/>
    </row>
    <row r="50" spans="1:8" customFormat="1" ht="15.75">
      <c r="A50" s="737"/>
      <c r="B50" s="734"/>
      <c r="C50" s="655"/>
      <c r="D50" s="655"/>
      <c r="E50" s="263" t="s">
        <v>17</v>
      </c>
      <c r="F50" s="263" t="s">
        <v>18</v>
      </c>
      <c r="G50" s="263" t="s">
        <v>38</v>
      </c>
      <c r="H50" s="346"/>
    </row>
    <row r="51" spans="1:8" customFormat="1" ht="36.950000000000003" customHeight="1">
      <c r="A51" s="341" t="s">
        <v>135</v>
      </c>
      <c r="B51" s="347" t="s">
        <v>95</v>
      </c>
      <c r="C51" s="52">
        <v>80</v>
      </c>
      <c r="D51" s="52">
        <v>65</v>
      </c>
      <c r="E51" s="52">
        <v>90</v>
      </c>
      <c r="F51" s="52"/>
      <c r="G51" s="52"/>
      <c r="H51" s="346"/>
    </row>
    <row r="52" spans="1:8" customFormat="1">
      <c r="A52" s="738"/>
      <c r="B52" s="738"/>
      <c r="C52" s="738"/>
      <c r="D52" s="738"/>
      <c r="E52" s="738"/>
      <c r="F52" s="738"/>
      <c r="G52" s="738"/>
      <c r="H52" s="739"/>
    </row>
    <row r="53" spans="1:8" customFormat="1" ht="30.75" customHeight="1">
      <c r="A53" s="734" t="s">
        <v>26</v>
      </c>
      <c r="B53" s="734" t="s">
        <v>11</v>
      </c>
      <c r="C53" s="624" t="s">
        <v>305</v>
      </c>
      <c r="D53" s="624" t="s">
        <v>306</v>
      </c>
      <c r="E53" s="624" t="s">
        <v>68</v>
      </c>
      <c r="F53" s="624"/>
      <c r="G53" s="624"/>
      <c r="H53" s="346"/>
    </row>
    <row r="54" spans="1:8" customFormat="1" ht="19.5" customHeight="1">
      <c r="A54" s="734"/>
      <c r="B54" s="734"/>
      <c r="C54" s="624"/>
      <c r="D54" s="624"/>
      <c r="E54" s="553" t="s">
        <v>17</v>
      </c>
      <c r="F54" s="553" t="s">
        <v>18</v>
      </c>
      <c r="G54" s="553" t="s">
        <v>38</v>
      </c>
      <c r="H54" s="348"/>
    </row>
    <row r="55" spans="1:8" customFormat="1" ht="42.75" customHeight="1">
      <c r="A55" s="349" t="s">
        <v>222</v>
      </c>
      <c r="B55" s="347" t="s">
        <v>20</v>
      </c>
      <c r="C55" s="322">
        <f>C56</f>
        <v>7550.6</v>
      </c>
      <c r="D55" s="322">
        <f>D56</f>
        <v>16807</v>
      </c>
      <c r="E55" s="322">
        <f>E56</f>
        <v>18584</v>
      </c>
      <c r="F55" s="322">
        <f>F56</f>
        <v>0</v>
      </c>
      <c r="G55" s="322">
        <f>G56</f>
        <v>0</v>
      </c>
      <c r="H55" s="348"/>
    </row>
    <row r="56" spans="1:8" customFormat="1" ht="21.75" customHeight="1">
      <c r="A56" s="349" t="s">
        <v>226</v>
      </c>
      <c r="B56" s="347" t="s">
        <v>20</v>
      </c>
      <c r="C56" s="96">
        <v>7550.6</v>
      </c>
      <c r="D56" s="322">
        <f>17256-449</f>
        <v>16807</v>
      </c>
      <c r="E56" s="322">
        <v>18584</v>
      </c>
      <c r="F56" s="322"/>
      <c r="G56" s="560"/>
      <c r="H56" s="348"/>
    </row>
    <row r="57" spans="1:8" customFormat="1" ht="39" customHeight="1">
      <c r="A57" s="350" t="s">
        <v>27</v>
      </c>
      <c r="B57" s="351" t="s">
        <v>20</v>
      </c>
      <c r="C57" s="531">
        <f>SUM(C55)</f>
        <v>7550.6</v>
      </c>
      <c r="D57" s="531">
        <f>SUM(D56)</f>
        <v>16807</v>
      </c>
      <c r="E57" s="531">
        <f>SUM(E56)</f>
        <v>18584</v>
      </c>
      <c r="F57" s="531">
        <f>SUM(F56)</f>
        <v>0</v>
      </c>
      <c r="G57" s="352">
        <f>SUM(G55)</f>
        <v>0</v>
      </c>
      <c r="H57" s="348"/>
    </row>
    <row r="59" spans="1:8">
      <c r="E59" s="203"/>
    </row>
  </sheetData>
  <mergeCells count="49">
    <mergeCell ref="H37:I37"/>
    <mergeCell ref="A18:G18"/>
    <mergeCell ref="A19:G19"/>
    <mergeCell ref="C49:C50"/>
    <mergeCell ref="D49:D50"/>
    <mergeCell ref="E33:G33"/>
    <mergeCell ref="A35:C35"/>
    <mergeCell ref="A36:G36"/>
    <mergeCell ref="A38:G38"/>
    <mergeCell ref="A33:C34"/>
    <mergeCell ref="D33:D34"/>
    <mergeCell ref="A39:A40"/>
    <mergeCell ref="B39:B40"/>
    <mergeCell ref="E39:G39"/>
    <mergeCell ref="A37:G37"/>
    <mergeCell ref="A32:G32"/>
    <mergeCell ref="A20:G20"/>
    <mergeCell ref="A21:G21"/>
    <mergeCell ref="A23:G23"/>
    <mergeCell ref="A24:G24"/>
    <mergeCell ref="A25:G25"/>
    <mergeCell ref="A27:G27"/>
    <mergeCell ref="A28:G28"/>
    <mergeCell ref="A31:G31"/>
    <mergeCell ref="D15:G15"/>
    <mergeCell ref="F1:G1"/>
    <mergeCell ref="D2:G2"/>
    <mergeCell ref="D3:G3"/>
    <mergeCell ref="D4:G4"/>
    <mergeCell ref="D7:G7"/>
    <mergeCell ref="D8:G8"/>
    <mergeCell ref="D9:G9"/>
    <mergeCell ref="D12:G12"/>
    <mergeCell ref="D13:G13"/>
    <mergeCell ref="D14:G14"/>
    <mergeCell ref="D6:G6"/>
    <mergeCell ref="D11:G11"/>
    <mergeCell ref="A53:A54"/>
    <mergeCell ref="B53:B54"/>
    <mergeCell ref="E53:G53"/>
    <mergeCell ref="A44:H44"/>
    <mergeCell ref="A46:G46"/>
    <mergeCell ref="A48:G48"/>
    <mergeCell ref="A49:A50"/>
    <mergeCell ref="B49:B50"/>
    <mergeCell ref="E49:G49"/>
    <mergeCell ref="C53:C54"/>
    <mergeCell ref="D53:D54"/>
    <mergeCell ref="A52:H52"/>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4"/>
  <sheetViews>
    <sheetView view="pageBreakPreview" topLeftCell="A34" zoomScaleNormal="70" zoomScaleSheetLayoutView="100" workbookViewId="0">
      <selection activeCell="D39" sqref="D39"/>
    </sheetView>
  </sheetViews>
  <sheetFormatPr defaultRowHeight="15"/>
  <cols>
    <col min="1" max="1" width="44.42578125" style="202" customWidth="1"/>
    <col min="2" max="2" width="19.42578125" style="202" customWidth="1"/>
    <col min="3" max="7" width="13.5703125" style="166" customWidth="1"/>
    <col min="8" max="8" width="11" style="172" customWidth="1"/>
    <col min="9" max="9" width="11.140625" style="166" customWidth="1"/>
    <col min="10" max="11" width="13.28515625" style="166" customWidth="1"/>
    <col min="12" max="12" width="13.85546875" style="166" customWidth="1"/>
    <col min="13" max="16" width="9.140625" style="166" customWidth="1"/>
    <col min="17" max="255" width="9.140625" style="166"/>
    <col min="256" max="256" width="46.140625" style="166" customWidth="1"/>
    <col min="257" max="257" width="30.7109375" style="166" customWidth="1"/>
    <col min="258" max="258" width="20.85546875" style="166" customWidth="1"/>
    <col min="259" max="260" width="20.42578125" style="166" customWidth="1"/>
    <col min="261" max="261" width="14.7109375" style="166" customWidth="1"/>
    <col min="262" max="262" width="14" style="166" customWidth="1"/>
    <col min="263" max="263" width="32.85546875" style="166" customWidth="1"/>
    <col min="264" max="264" width="11" style="166" customWidth="1"/>
    <col min="265" max="265" width="11.140625" style="166" customWidth="1"/>
    <col min="266" max="267" width="13.28515625" style="166" customWidth="1"/>
    <col min="268" max="268" width="13.85546875" style="166" customWidth="1"/>
    <col min="269" max="272" width="9.140625" style="166" customWidth="1"/>
    <col min="273" max="511" width="9.140625" style="166"/>
    <col min="512" max="512" width="46.140625" style="166" customWidth="1"/>
    <col min="513" max="513" width="30.7109375" style="166" customWidth="1"/>
    <col min="514" max="514" width="20.85546875" style="166" customWidth="1"/>
    <col min="515" max="516" width="20.42578125" style="166" customWidth="1"/>
    <col min="517" max="517" width="14.7109375" style="166" customWidth="1"/>
    <col min="518" max="518" width="14" style="166" customWidth="1"/>
    <col min="519" max="519" width="32.85546875" style="166" customWidth="1"/>
    <col min="520" max="520" width="11" style="166" customWidth="1"/>
    <col min="521" max="521" width="11.140625" style="166" customWidth="1"/>
    <col min="522" max="523" width="13.28515625" style="166" customWidth="1"/>
    <col min="524" max="524" width="13.85546875" style="166" customWidth="1"/>
    <col min="525" max="528" width="9.140625" style="166" customWidth="1"/>
    <col min="529" max="767" width="9.140625" style="166"/>
    <col min="768" max="768" width="46.140625" style="166" customWidth="1"/>
    <col min="769" max="769" width="30.7109375" style="166" customWidth="1"/>
    <col min="770" max="770" width="20.85546875" style="166" customWidth="1"/>
    <col min="771" max="772" width="20.42578125" style="166" customWidth="1"/>
    <col min="773" max="773" width="14.7109375" style="166" customWidth="1"/>
    <col min="774" max="774" width="14" style="166" customWidth="1"/>
    <col min="775" max="775" width="32.85546875" style="166" customWidth="1"/>
    <col min="776" max="776" width="11" style="166" customWidth="1"/>
    <col min="777" max="777" width="11.140625" style="166" customWidth="1"/>
    <col min="778" max="779" width="13.28515625" style="166" customWidth="1"/>
    <col min="780" max="780" width="13.85546875" style="166" customWidth="1"/>
    <col min="781" max="784" width="9.140625" style="166" customWidth="1"/>
    <col min="785" max="1023" width="9.140625" style="166"/>
    <col min="1024" max="1024" width="46.140625" style="166" customWidth="1"/>
    <col min="1025" max="1025" width="30.7109375" style="166" customWidth="1"/>
    <col min="1026" max="1026" width="20.85546875" style="166" customWidth="1"/>
    <col min="1027" max="1028" width="20.42578125" style="166" customWidth="1"/>
    <col min="1029" max="1029" width="14.7109375" style="166" customWidth="1"/>
    <col min="1030" max="1030" width="14" style="166" customWidth="1"/>
    <col min="1031" max="1031" width="32.85546875" style="166" customWidth="1"/>
    <col min="1032" max="1032" width="11" style="166" customWidth="1"/>
    <col min="1033" max="1033" width="11.140625" style="166" customWidth="1"/>
    <col min="1034" max="1035" width="13.28515625" style="166" customWidth="1"/>
    <col min="1036" max="1036" width="13.85546875" style="166" customWidth="1"/>
    <col min="1037" max="1040" width="9.140625" style="166" customWidth="1"/>
    <col min="1041" max="1279" width="9.140625" style="166"/>
    <col min="1280" max="1280" width="46.140625" style="166" customWidth="1"/>
    <col min="1281" max="1281" width="30.7109375" style="166" customWidth="1"/>
    <col min="1282" max="1282" width="20.85546875" style="166" customWidth="1"/>
    <col min="1283" max="1284" width="20.42578125" style="166" customWidth="1"/>
    <col min="1285" max="1285" width="14.7109375" style="166" customWidth="1"/>
    <col min="1286" max="1286" width="14" style="166" customWidth="1"/>
    <col min="1287" max="1287" width="32.85546875" style="166" customWidth="1"/>
    <col min="1288" max="1288" width="11" style="166" customWidth="1"/>
    <col min="1289" max="1289" width="11.140625" style="166" customWidth="1"/>
    <col min="1290" max="1291" width="13.28515625" style="166" customWidth="1"/>
    <col min="1292" max="1292" width="13.85546875" style="166" customWidth="1"/>
    <col min="1293" max="1296" width="9.140625" style="166" customWidth="1"/>
    <col min="1297" max="1535" width="9.140625" style="166"/>
    <col min="1536" max="1536" width="46.140625" style="166" customWidth="1"/>
    <col min="1537" max="1537" width="30.7109375" style="166" customWidth="1"/>
    <col min="1538" max="1538" width="20.85546875" style="166" customWidth="1"/>
    <col min="1539" max="1540" width="20.42578125" style="166" customWidth="1"/>
    <col min="1541" max="1541" width="14.7109375" style="166" customWidth="1"/>
    <col min="1542" max="1542" width="14" style="166" customWidth="1"/>
    <col min="1543" max="1543" width="32.85546875" style="166" customWidth="1"/>
    <col min="1544" max="1544" width="11" style="166" customWidth="1"/>
    <col min="1545" max="1545" width="11.140625" style="166" customWidth="1"/>
    <col min="1546" max="1547" width="13.28515625" style="166" customWidth="1"/>
    <col min="1548" max="1548" width="13.85546875" style="166" customWidth="1"/>
    <col min="1549" max="1552" width="9.140625" style="166" customWidth="1"/>
    <col min="1553" max="1791" width="9.140625" style="166"/>
    <col min="1792" max="1792" width="46.140625" style="166" customWidth="1"/>
    <col min="1793" max="1793" width="30.7109375" style="166" customWidth="1"/>
    <col min="1794" max="1794" width="20.85546875" style="166" customWidth="1"/>
    <col min="1795" max="1796" width="20.42578125" style="166" customWidth="1"/>
    <col min="1797" max="1797" width="14.7109375" style="166" customWidth="1"/>
    <col min="1798" max="1798" width="14" style="166" customWidth="1"/>
    <col min="1799" max="1799" width="32.85546875" style="166" customWidth="1"/>
    <col min="1800" max="1800" width="11" style="166" customWidth="1"/>
    <col min="1801" max="1801" width="11.140625" style="166" customWidth="1"/>
    <col min="1802" max="1803" width="13.28515625" style="166" customWidth="1"/>
    <col min="1804" max="1804" width="13.85546875" style="166" customWidth="1"/>
    <col min="1805" max="1808" width="9.140625" style="166" customWidth="1"/>
    <col min="1809" max="2047" width="9.140625" style="166"/>
    <col min="2048" max="2048" width="46.140625" style="166" customWidth="1"/>
    <col min="2049" max="2049" width="30.7109375" style="166" customWidth="1"/>
    <col min="2050" max="2050" width="20.85546875" style="166" customWidth="1"/>
    <col min="2051" max="2052" width="20.42578125" style="166" customWidth="1"/>
    <col min="2053" max="2053" width="14.7109375" style="166" customWidth="1"/>
    <col min="2054" max="2054" width="14" style="166" customWidth="1"/>
    <col min="2055" max="2055" width="32.85546875" style="166" customWidth="1"/>
    <col min="2056" max="2056" width="11" style="166" customWidth="1"/>
    <col min="2057" max="2057" width="11.140625" style="166" customWidth="1"/>
    <col min="2058" max="2059" width="13.28515625" style="166" customWidth="1"/>
    <col min="2060" max="2060" width="13.85546875" style="166" customWidth="1"/>
    <col min="2061" max="2064" width="9.140625" style="166" customWidth="1"/>
    <col min="2065" max="2303" width="9.140625" style="166"/>
    <col min="2304" max="2304" width="46.140625" style="166" customWidth="1"/>
    <col min="2305" max="2305" width="30.7109375" style="166" customWidth="1"/>
    <col min="2306" max="2306" width="20.85546875" style="166" customWidth="1"/>
    <col min="2307" max="2308" width="20.42578125" style="166" customWidth="1"/>
    <col min="2309" max="2309" width="14.7109375" style="166" customWidth="1"/>
    <col min="2310" max="2310" width="14" style="166" customWidth="1"/>
    <col min="2311" max="2311" width="32.85546875" style="166" customWidth="1"/>
    <col min="2312" max="2312" width="11" style="166" customWidth="1"/>
    <col min="2313" max="2313" width="11.140625" style="166" customWidth="1"/>
    <col min="2314" max="2315" width="13.28515625" style="166" customWidth="1"/>
    <col min="2316" max="2316" width="13.85546875" style="166" customWidth="1"/>
    <col min="2317" max="2320" width="9.140625" style="166" customWidth="1"/>
    <col min="2321" max="2559" width="9.140625" style="166"/>
    <col min="2560" max="2560" width="46.140625" style="166" customWidth="1"/>
    <col min="2561" max="2561" width="30.7109375" style="166" customWidth="1"/>
    <col min="2562" max="2562" width="20.85546875" style="166" customWidth="1"/>
    <col min="2563" max="2564" width="20.42578125" style="166" customWidth="1"/>
    <col min="2565" max="2565" width="14.7109375" style="166" customWidth="1"/>
    <col min="2566" max="2566" width="14" style="166" customWidth="1"/>
    <col min="2567" max="2567" width="32.85546875" style="166" customWidth="1"/>
    <col min="2568" max="2568" width="11" style="166" customWidth="1"/>
    <col min="2569" max="2569" width="11.140625" style="166" customWidth="1"/>
    <col min="2570" max="2571" width="13.28515625" style="166" customWidth="1"/>
    <col min="2572" max="2572" width="13.85546875" style="166" customWidth="1"/>
    <col min="2573" max="2576" width="9.140625" style="166" customWidth="1"/>
    <col min="2577" max="2815" width="9.140625" style="166"/>
    <col min="2816" max="2816" width="46.140625" style="166" customWidth="1"/>
    <col min="2817" max="2817" width="30.7109375" style="166" customWidth="1"/>
    <col min="2818" max="2818" width="20.85546875" style="166" customWidth="1"/>
    <col min="2819" max="2820" width="20.42578125" style="166" customWidth="1"/>
    <col min="2821" max="2821" width="14.7109375" style="166" customWidth="1"/>
    <col min="2822" max="2822" width="14" style="166" customWidth="1"/>
    <col min="2823" max="2823" width="32.85546875" style="166" customWidth="1"/>
    <col min="2824" max="2824" width="11" style="166" customWidth="1"/>
    <col min="2825" max="2825" width="11.140625" style="166" customWidth="1"/>
    <col min="2826" max="2827" width="13.28515625" style="166" customWidth="1"/>
    <col min="2828" max="2828" width="13.85546875" style="166" customWidth="1"/>
    <col min="2829" max="2832" width="9.140625" style="166" customWidth="1"/>
    <col min="2833" max="3071" width="9.140625" style="166"/>
    <col min="3072" max="3072" width="46.140625" style="166" customWidth="1"/>
    <col min="3073" max="3073" width="30.7109375" style="166" customWidth="1"/>
    <col min="3074" max="3074" width="20.85546875" style="166" customWidth="1"/>
    <col min="3075" max="3076" width="20.42578125" style="166" customWidth="1"/>
    <col min="3077" max="3077" width="14.7109375" style="166" customWidth="1"/>
    <col min="3078" max="3078" width="14" style="166" customWidth="1"/>
    <col min="3079" max="3079" width="32.85546875" style="166" customWidth="1"/>
    <col min="3080" max="3080" width="11" style="166" customWidth="1"/>
    <col min="3081" max="3081" width="11.140625" style="166" customWidth="1"/>
    <col min="3082" max="3083" width="13.28515625" style="166" customWidth="1"/>
    <col min="3084" max="3084" width="13.85546875" style="166" customWidth="1"/>
    <col min="3085" max="3088" width="9.140625" style="166" customWidth="1"/>
    <col min="3089" max="3327" width="9.140625" style="166"/>
    <col min="3328" max="3328" width="46.140625" style="166" customWidth="1"/>
    <col min="3329" max="3329" width="30.7109375" style="166" customWidth="1"/>
    <col min="3330" max="3330" width="20.85546875" style="166" customWidth="1"/>
    <col min="3331" max="3332" width="20.42578125" style="166" customWidth="1"/>
    <col min="3333" max="3333" width="14.7109375" style="166" customWidth="1"/>
    <col min="3334" max="3334" width="14" style="166" customWidth="1"/>
    <col min="3335" max="3335" width="32.85546875" style="166" customWidth="1"/>
    <col min="3336" max="3336" width="11" style="166" customWidth="1"/>
    <col min="3337" max="3337" width="11.140625" style="166" customWidth="1"/>
    <col min="3338" max="3339" width="13.28515625" style="166" customWidth="1"/>
    <col min="3340" max="3340" width="13.85546875" style="166" customWidth="1"/>
    <col min="3341" max="3344" width="9.140625" style="166" customWidth="1"/>
    <col min="3345" max="3583" width="9.140625" style="166"/>
    <col min="3584" max="3584" width="46.140625" style="166" customWidth="1"/>
    <col min="3585" max="3585" width="30.7109375" style="166" customWidth="1"/>
    <col min="3586" max="3586" width="20.85546875" style="166" customWidth="1"/>
    <col min="3587" max="3588" width="20.42578125" style="166" customWidth="1"/>
    <col min="3589" max="3589" width="14.7109375" style="166" customWidth="1"/>
    <col min="3590" max="3590" width="14" style="166" customWidth="1"/>
    <col min="3591" max="3591" width="32.85546875" style="166" customWidth="1"/>
    <col min="3592" max="3592" width="11" style="166" customWidth="1"/>
    <col min="3593" max="3593" width="11.140625" style="166" customWidth="1"/>
    <col min="3594" max="3595" width="13.28515625" style="166" customWidth="1"/>
    <col min="3596" max="3596" width="13.85546875" style="166" customWidth="1"/>
    <col min="3597" max="3600" width="9.140625" style="166" customWidth="1"/>
    <col min="3601" max="3839" width="9.140625" style="166"/>
    <col min="3840" max="3840" width="46.140625" style="166" customWidth="1"/>
    <col min="3841" max="3841" width="30.7109375" style="166" customWidth="1"/>
    <col min="3842" max="3842" width="20.85546875" style="166" customWidth="1"/>
    <col min="3843" max="3844" width="20.42578125" style="166" customWidth="1"/>
    <col min="3845" max="3845" width="14.7109375" style="166" customWidth="1"/>
    <col min="3846" max="3846" width="14" style="166" customWidth="1"/>
    <col min="3847" max="3847" width="32.85546875" style="166" customWidth="1"/>
    <col min="3848" max="3848" width="11" style="166" customWidth="1"/>
    <col min="3849" max="3849" width="11.140625" style="166" customWidth="1"/>
    <col min="3850" max="3851" width="13.28515625" style="166" customWidth="1"/>
    <col min="3852" max="3852" width="13.85546875" style="166" customWidth="1"/>
    <col min="3853" max="3856" width="9.140625" style="166" customWidth="1"/>
    <col min="3857" max="4095" width="9.140625" style="166"/>
    <col min="4096" max="4096" width="46.140625" style="166" customWidth="1"/>
    <col min="4097" max="4097" width="30.7109375" style="166" customWidth="1"/>
    <col min="4098" max="4098" width="20.85546875" style="166" customWidth="1"/>
    <col min="4099" max="4100" width="20.42578125" style="166" customWidth="1"/>
    <col min="4101" max="4101" width="14.7109375" style="166" customWidth="1"/>
    <col min="4102" max="4102" width="14" style="166" customWidth="1"/>
    <col min="4103" max="4103" width="32.85546875" style="166" customWidth="1"/>
    <col min="4104" max="4104" width="11" style="166" customWidth="1"/>
    <col min="4105" max="4105" width="11.140625" style="166" customWidth="1"/>
    <col min="4106" max="4107" width="13.28515625" style="166" customWidth="1"/>
    <col min="4108" max="4108" width="13.85546875" style="166" customWidth="1"/>
    <col min="4109" max="4112" width="9.140625" style="166" customWidth="1"/>
    <col min="4113" max="4351" width="9.140625" style="166"/>
    <col min="4352" max="4352" width="46.140625" style="166" customWidth="1"/>
    <col min="4353" max="4353" width="30.7109375" style="166" customWidth="1"/>
    <col min="4354" max="4354" width="20.85546875" style="166" customWidth="1"/>
    <col min="4355" max="4356" width="20.42578125" style="166" customWidth="1"/>
    <col min="4357" max="4357" width="14.7109375" style="166" customWidth="1"/>
    <col min="4358" max="4358" width="14" style="166" customWidth="1"/>
    <col min="4359" max="4359" width="32.85546875" style="166" customWidth="1"/>
    <col min="4360" max="4360" width="11" style="166" customWidth="1"/>
    <col min="4361" max="4361" width="11.140625" style="166" customWidth="1"/>
    <col min="4362" max="4363" width="13.28515625" style="166" customWidth="1"/>
    <col min="4364" max="4364" width="13.85546875" style="166" customWidth="1"/>
    <col min="4365" max="4368" width="9.140625" style="166" customWidth="1"/>
    <col min="4369" max="4607" width="9.140625" style="166"/>
    <col min="4608" max="4608" width="46.140625" style="166" customWidth="1"/>
    <col min="4609" max="4609" width="30.7109375" style="166" customWidth="1"/>
    <col min="4610" max="4610" width="20.85546875" style="166" customWidth="1"/>
    <col min="4611" max="4612" width="20.42578125" style="166" customWidth="1"/>
    <col min="4613" max="4613" width="14.7109375" style="166" customWidth="1"/>
    <col min="4614" max="4614" width="14" style="166" customWidth="1"/>
    <col min="4615" max="4615" width="32.85546875" style="166" customWidth="1"/>
    <col min="4616" max="4616" width="11" style="166" customWidth="1"/>
    <col min="4617" max="4617" width="11.140625" style="166" customWidth="1"/>
    <col min="4618" max="4619" width="13.28515625" style="166" customWidth="1"/>
    <col min="4620" max="4620" width="13.85546875" style="166" customWidth="1"/>
    <col min="4621" max="4624" width="9.140625" style="166" customWidth="1"/>
    <col min="4625" max="4863" width="9.140625" style="166"/>
    <col min="4864" max="4864" width="46.140625" style="166" customWidth="1"/>
    <col min="4865" max="4865" width="30.7109375" style="166" customWidth="1"/>
    <col min="4866" max="4866" width="20.85546875" style="166" customWidth="1"/>
    <col min="4867" max="4868" width="20.42578125" style="166" customWidth="1"/>
    <col min="4869" max="4869" width="14.7109375" style="166" customWidth="1"/>
    <col min="4870" max="4870" width="14" style="166" customWidth="1"/>
    <col min="4871" max="4871" width="32.85546875" style="166" customWidth="1"/>
    <col min="4872" max="4872" width="11" style="166" customWidth="1"/>
    <col min="4873" max="4873" width="11.140625" style="166" customWidth="1"/>
    <col min="4874" max="4875" width="13.28515625" style="166" customWidth="1"/>
    <col min="4876" max="4876" width="13.85546875" style="166" customWidth="1"/>
    <col min="4877" max="4880" width="9.140625" style="166" customWidth="1"/>
    <col min="4881" max="5119" width="9.140625" style="166"/>
    <col min="5120" max="5120" width="46.140625" style="166" customWidth="1"/>
    <col min="5121" max="5121" width="30.7109375" style="166" customWidth="1"/>
    <col min="5122" max="5122" width="20.85546875" style="166" customWidth="1"/>
    <col min="5123" max="5124" width="20.42578125" style="166" customWidth="1"/>
    <col min="5125" max="5125" width="14.7109375" style="166" customWidth="1"/>
    <col min="5126" max="5126" width="14" style="166" customWidth="1"/>
    <col min="5127" max="5127" width="32.85546875" style="166" customWidth="1"/>
    <col min="5128" max="5128" width="11" style="166" customWidth="1"/>
    <col min="5129" max="5129" width="11.140625" style="166" customWidth="1"/>
    <col min="5130" max="5131" width="13.28515625" style="166" customWidth="1"/>
    <col min="5132" max="5132" width="13.85546875" style="166" customWidth="1"/>
    <col min="5133" max="5136" width="9.140625" style="166" customWidth="1"/>
    <col min="5137" max="5375" width="9.140625" style="166"/>
    <col min="5376" max="5376" width="46.140625" style="166" customWidth="1"/>
    <col min="5377" max="5377" width="30.7109375" style="166" customWidth="1"/>
    <col min="5378" max="5378" width="20.85546875" style="166" customWidth="1"/>
    <col min="5379" max="5380" width="20.42578125" style="166" customWidth="1"/>
    <col min="5381" max="5381" width="14.7109375" style="166" customWidth="1"/>
    <col min="5382" max="5382" width="14" style="166" customWidth="1"/>
    <col min="5383" max="5383" width="32.85546875" style="166" customWidth="1"/>
    <col min="5384" max="5384" width="11" style="166" customWidth="1"/>
    <col min="5385" max="5385" width="11.140625" style="166" customWidth="1"/>
    <col min="5386" max="5387" width="13.28515625" style="166" customWidth="1"/>
    <col min="5388" max="5388" width="13.85546875" style="166" customWidth="1"/>
    <col min="5389" max="5392" width="9.140625" style="166" customWidth="1"/>
    <col min="5393" max="5631" width="9.140625" style="166"/>
    <col min="5632" max="5632" width="46.140625" style="166" customWidth="1"/>
    <col min="5633" max="5633" width="30.7109375" style="166" customWidth="1"/>
    <col min="5634" max="5634" width="20.85546875" style="166" customWidth="1"/>
    <col min="5635" max="5636" width="20.42578125" style="166" customWidth="1"/>
    <col min="5637" max="5637" width="14.7109375" style="166" customWidth="1"/>
    <col min="5638" max="5638" width="14" style="166" customWidth="1"/>
    <col min="5639" max="5639" width="32.85546875" style="166" customWidth="1"/>
    <col min="5640" max="5640" width="11" style="166" customWidth="1"/>
    <col min="5641" max="5641" width="11.140625" style="166" customWidth="1"/>
    <col min="5642" max="5643" width="13.28515625" style="166" customWidth="1"/>
    <col min="5644" max="5644" width="13.85546875" style="166" customWidth="1"/>
    <col min="5645" max="5648" width="9.140625" style="166" customWidth="1"/>
    <col min="5649" max="5887" width="9.140625" style="166"/>
    <col min="5888" max="5888" width="46.140625" style="166" customWidth="1"/>
    <col min="5889" max="5889" width="30.7109375" style="166" customWidth="1"/>
    <col min="5890" max="5890" width="20.85546875" style="166" customWidth="1"/>
    <col min="5891" max="5892" width="20.42578125" style="166" customWidth="1"/>
    <col min="5893" max="5893" width="14.7109375" style="166" customWidth="1"/>
    <col min="5894" max="5894" width="14" style="166" customWidth="1"/>
    <col min="5895" max="5895" width="32.85546875" style="166" customWidth="1"/>
    <col min="5896" max="5896" width="11" style="166" customWidth="1"/>
    <col min="5897" max="5897" width="11.140625" style="166" customWidth="1"/>
    <col min="5898" max="5899" width="13.28515625" style="166" customWidth="1"/>
    <col min="5900" max="5900" width="13.85546875" style="166" customWidth="1"/>
    <col min="5901" max="5904" width="9.140625" style="166" customWidth="1"/>
    <col min="5905" max="6143" width="9.140625" style="166"/>
    <col min="6144" max="6144" width="46.140625" style="166" customWidth="1"/>
    <col min="6145" max="6145" width="30.7109375" style="166" customWidth="1"/>
    <col min="6146" max="6146" width="20.85546875" style="166" customWidth="1"/>
    <col min="6147" max="6148" width="20.42578125" style="166" customWidth="1"/>
    <col min="6149" max="6149" width="14.7109375" style="166" customWidth="1"/>
    <col min="6150" max="6150" width="14" style="166" customWidth="1"/>
    <col min="6151" max="6151" width="32.85546875" style="166" customWidth="1"/>
    <col min="6152" max="6152" width="11" style="166" customWidth="1"/>
    <col min="6153" max="6153" width="11.140625" style="166" customWidth="1"/>
    <col min="6154" max="6155" width="13.28515625" style="166" customWidth="1"/>
    <col min="6156" max="6156" width="13.85546875" style="166" customWidth="1"/>
    <col min="6157" max="6160" width="9.140625" style="166" customWidth="1"/>
    <col min="6161" max="6399" width="9.140625" style="166"/>
    <col min="6400" max="6400" width="46.140625" style="166" customWidth="1"/>
    <col min="6401" max="6401" width="30.7109375" style="166" customWidth="1"/>
    <col min="6402" max="6402" width="20.85546875" style="166" customWidth="1"/>
    <col min="6403" max="6404" width="20.42578125" style="166" customWidth="1"/>
    <col min="6405" max="6405" width="14.7109375" style="166" customWidth="1"/>
    <col min="6406" max="6406" width="14" style="166" customWidth="1"/>
    <col min="6407" max="6407" width="32.85546875" style="166" customWidth="1"/>
    <col min="6408" max="6408" width="11" style="166" customWidth="1"/>
    <col min="6409" max="6409" width="11.140625" style="166" customWidth="1"/>
    <col min="6410" max="6411" width="13.28515625" style="166" customWidth="1"/>
    <col min="6412" max="6412" width="13.85546875" style="166" customWidth="1"/>
    <col min="6413" max="6416" width="9.140625" style="166" customWidth="1"/>
    <col min="6417" max="6655" width="9.140625" style="166"/>
    <col min="6656" max="6656" width="46.140625" style="166" customWidth="1"/>
    <col min="6657" max="6657" width="30.7109375" style="166" customWidth="1"/>
    <col min="6658" max="6658" width="20.85546875" style="166" customWidth="1"/>
    <col min="6659" max="6660" width="20.42578125" style="166" customWidth="1"/>
    <col min="6661" max="6661" width="14.7109375" style="166" customWidth="1"/>
    <col min="6662" max="6662" width="14" style="166" customWidth="1"/>
    <col min="6663" max="6663" width="32.85546875" style="166" customWidth="1"/>
    <col min="6664" max="6664" width="11" style="166" customWidth="1"/>
    <col min="6665" max="6665" width="11.140625" style="166" customWidth="1"/>
    <col min="6666" max="6667" width="13.28515625" style="166" customWidth="1"/>
    <col min="6668" max="6668" width="13.85546875" style="166" customWidth="1"/>
    <col min="6669" max="6672" width="9.140625" style="166" customWidth="1"/>
    <col min="6673" max="6911" width="9.140625" style="166"/>
    <col min="6912" max="6912" width="46.140625" style="166" customWidth="1"/>
    <col min="6913" max="6913" width="30.7109375" style="166" customWidth="1"/>
    <col min="6914" max="6914" width="20.85546875" style="166" customWidth="1"/>
    <col min="6915" max="6916" width="20.42578125" style="166" customWidth="1"/>
    <col min="6917" max="6917" width="14.7109375" style="166" customWidth="1"/>
    <col min="6918" max="6918" width="14" style="166" customWidth="1"/>
    <col min="6919" max="6919" width="32.85546875" style="166" customWidth="1"/>
    <col min="6920" max="6920" width="11" style="166" customWidth="1"/>
    <col min="6921" max="6921" width="11.140625" style="166" customWidth="1"/>
    <col min="6922" max="6923" width="13.28515625" style="166" customWidth="1"/>
    <col min="6924" max="6924" width="13.85546875" style="166" customWidth="1"/>
    <col min="6925" max="6928" width="9.140625" style="166" customWidth="1"/>
    <col min="6929" max="7167" width="9.140625" style="166"/>
    <col min="7168" max="7168" width="46.140625" style="166" customWidth="1"/>
    <col min="7169" max="7169" width="30.7109375" style="166" customWidth="1"/>
    <col min="7170" max="7170" width="20.85546875" style="166" customWidth="1"/>
    <col min="7171" max="7172" width="20.42578125" style="166" customWidth="1"/>
    <col min="7173" max="7173" width="14.7109375" style="166" customWidth="1"/>
    <col min="7174" max="7174" width="14" style="166" customWidth="1"/>
    <col min="7175" max="7175" width="32.85546875" style="166" customWidth="1"/>
    <col min="7176" max="7176" width="11" style="166" customWidth="1"/>
    <col min="7177" max="7177" width="11.140625" style="166" customWidth="1"/>
    <col min="7178" max="7179" width="13.28515625" style="166" customWidth="1"/>
    <col min="7180" max="7180" width="13.85546875" style="166" customWidth="1"/>
    <col min="7181" max="7184" width="9.140625" style="166" customWidth="1"/>
    <col min="7185" max="7423" width="9.140625" style="166"/>
    <col min="7424" max="7424" width="46.140625" style="166" customWidth="1"/>
    <col min="7425" max="7425" width="30.7109375" style="166" customWidth="1"/>
    <col min="7426" max="7426" width="20.85546875" style="166" customWidth="1"/>
    <col min="7427" max="7428" width="20.42578125" style="166" customWidth="1"/>
    <col min="7429" max="7429" width="14.7109375" style="166" customWidth="1"/>
    <col min="7430" max="7430" width="14" style="166" customWidth="1"/>
    <col min="7431" max="7431" width="32.85546875" style="166" customWidth="1"/>
    <col min="7432" max="7432" width="11" style="166" customWidth="1"/>
    <col min="7433" max="7433" width="11.140625" style="166" customWidth="1"/>
    <col min="7434" max="7435" width="13.28515625" style="166" customWidth="1"/>
    <col min="7436" max="7436" width="13.85546875" style="166" customWidth="1"/>
    <col min="7437" max="7440" width="9.140625" style="166" customWidth="1"/>
    <col min="7441" max="7679" width="9.140625" style="166"/>
    <col min="7680" max="7680" width="46.140625" style="166" customWidth="1"/>
    <col min="7681" max="7681" width="30.7109375" style="166" customWidth="1"/>
    <col min="7682" max="7682" width="20.85546875" style="166" customWidth="1"/>
    <col min="7683" max="7684" width="20.42578125" style="166" customWidth="1"/>
    <col min="7685" max="7685" width="14.7109375" style="166" customWidth="1"/>
    <col min="7686" max="7686" width="14" style="166" customWidth="1"/>
    <col min="7687" max="7687" width="32.85546875" style="166" customWidth="1"/>
    <col min="7688" max="7688" width="11" style="166" customWidth="1"/>
    <col min="7689" max="7689" width="11.140625" style="166" customWidth="1"/>
    <col min="7690" max="7691" width="13.28515625" style="166" customWidth="1"/>
    <col min="7692" max="7692" width="13.85546875" style="166" customWidth="1"/>
    <col min="7693" max="7696" width="9.140625" style="166" customWidth="1"/>
    <col min="7697" max="7935" width="9.140625" style="166"/>
    <col min="7936" max="7936" width="46.140625" style="166" customWidth="1"/>
    <col min="7937" max="7937" width="30.7109375" style="166" customWidth="1"/>
    <col min="7938" max="7938" width="20.85546875" style="166" customWidth="1"/>
    <col min="7939" max="7940" width="20.42578125" style="166" customWidth="1"/>
    <col min="7941" max="7941" width="14.7109375" style="166" customWidth="1"/>
    <col min="7942" max="7942" width="14" style="166" customWidth="1"/>
    <col min="7943" max="7943" width="32.85546875" style="166" customWidth="1"/>
    <col min="7944" max="7944" width="11" style="166" customWidth="1"/>
    <col min="7945" max="7945" width="11.140625" style="166" customWidth="1"/>
    <col min="7946" max="7947" width="13.28515625" style="166" customWidth="1"/>
    <col min="7948" max="7948" width="13.85546875" style="166" customWidth="1"/>
    <col min="7949" max="7952" width="9.140625" style="166" customWidth="1"/>
    <col min="7953" max="8191" width="9.140625" style="166"/>
    <col min="8192" max="8192" width="46.140625" style="166" customWidth="1"/>
    <col min="8193" max="8193" width="30.7109375" style="166" customWidth="1"/>
    <col min="8194" max="8194" width="20.85546875" style="166" customWidth="1"/>
    <col min="8195" max="8196" width="20.42578125" style="166" customWidth="1"/>
    <col min="8197" max="8197" width="14.7109375" style="166" customWidth="1"/>
    <col min="8198" max="8198" width="14" style="166" customWidth="1"/>
    <col min="8199" max="8199" width="32.85546875" style="166" customWidth="1"/>
    <col min="8200" max="8200" width="11" style="166" customWidth="1"/>
    <col min="8201" max="8201" width="11.140625" style="166" customWidth="1"/>
    <col min="8202" max="8203" width="13.28515625" style="166" customWidth="1"/>
    <col min="8204" max="8204" width="13.85546875" style="166" customWidth="1"/>
    <col min="8205" max="8208" width="9.140625" style="166" customWidth="1"/>
    <col min="8209" max="8447" width="9.140625" style="166"/>
    <col min="8448" max="8448" width="46.140625" style="166" customWidth="1"/>
    <col min="8449" max="8449" width="30.7109375" style="166" customWidth="1"/>
    <col min="8450" max="8450" width="20.85546875" style="166" customWidth="1"/>
    <col min="8451" max="8452" width="20.42578125" style="166" customWidth="1"/>
    <col min="8453" max="8453" width="14.7109375" style="166" customWidth="1"/>
    <col min="8454" max="8454" width="14" style="166" customWidth="1"/>
    <col min="8455" max="8455" width="32.85546875" style="166" customWidth="1"/>
    <col min="8456" max="8456" width="11" style="166" customWidth="1"/>
    <col min="8457" max="8457" width="11.140625" style="166" customWidth="1"/>
    <col min="8458" max="8459" width="13.28515625" style="166" customWidth="1"/>
    <col min="8460" max="8460" width="13.85546875" style="166" customWidth="1"/>
    <col min="8461" max="8464" width="9.140625" style="166" customWidth="1"/>
    <col min="8465" max="8703" width="9.140625" style="166"/>
    <col min="8704" max="8704" width="46.140625" style="166" customWidth="1"/>
    <col min="8705" max="8705" width="30.7109375" style="166" customWidth="1"/>
    <col min="8706" max="8706" width="20.85546875" style="166" customWidth="1"/>
    <col min="8707" max="8708" width="20.42578125" style="166" customWidth="1"/>
    <col min="8709" max="8709" width="14.7109375" style="166" customWidth="1"/>
    <col min="8710" max="8710" width="14" style="166" customWidth="1"/>
    <col min="8711" max="8711" width="32.85546875" style="166" customWidth="1"/>
    <col min="8712" max="8712" width="11" style="166" customWidth="1"/>
    <col min="8713" max="8713" width="11.140625" style="166" customWidth="1"/>
    <col min="8714" max="8715" width="13.28515625" style="166" customWidth="1"/>
    <col min="8716" max="8716" width="13.85546875" style="166" customWidth="1"/>
    <col min="8717" max="8720" width="9.140625" style="166" customWidth="1"/>
    <col min="8721" max="8959" width="9.140625" style="166"/>
    <col min="8960" max="8960" width="46.140625" style="166" customWidth="1"/>
    <col min="8961" max="8961" width="30.7109375" style="166" customWidth="1"/>
    <col min="8962" max="8962" width="20.85546875" style="166" customWidth="1"/>
    <col min="8963" max="8964" width="20.42578125" style="166" customWidth="1"/>
    <col min="8965" max="8965" width="14.7109375" style="166" customWidth="1"/>
    <col min="8966" max="8966" width="14" style="166" customWidth="1"/>
    <col min="8967" max="8967" width="32.85546875" style="166" customWidth="1"/>
    <col min="8968" max="8968" width="11" style="166" customWidth="1"/>
    <col min="8969" max="8969" width="11.140625" style="166" customWidth="1"/>
    <col min="8970" max="8971" width="13.28515625" style="166" customWidth="1"/>
    <col min="8972" max="8972" width="13.85546875" style="166" customWidth="1"/>
    <col min="8973" max="8976" width="9.140625" style="166" customWidth="1"/>
    <col min="8977" max="9215" width="9.140625" style="166"/>
    <col min="9216" max="9216" width="46.140625" style="166" customWidth="1"/>
    <col min="9217" max="9217" width="30.7109375" style="166" customWidth="1"/>
    <col min="9218" max="9218" width="20.85546875" style="166" customWidth="1"/>
    <col min="9219" max="9220" width="20.42578125" style="166" customWidth="1"/>
    <col min="9221" max="9221" width="14.7109375" style="166" customWidth="1"/>
    <col min="9222" max="9222" width="14" style="166" customWidth="1"/>
    <col min="9223" max="9223" width="32.85546875" style="166" customWidth="1"/>
    <col min="9224" max="9224" width="11" style="166" customWidth="1"/>
    <col min="9225" max="9225" width="11.140625" style="166" customWidth="1"/>
    <col min="9226" max="9227" width="13.28515625" style="166" customWidth="1"/>
    <col min="9228" max="9228" width="13.85546875" style="166" customWidth="1"/>
    <col min="9229" max="9232" width="9.140625" style="166" customWidth="1"/>
    <col min="9233" max="9471" width="9.140625" style="166"/>
    <col min="9472" max="9472" width="46.140625" style="166" customWidth="1"/>
    <col min="9473" max="9473" width="30.7109375" style="166" customWidth="1"/>
    <col min="9474" max="9474" width="20.85546875" style="166" customWidth="1"/>
    <col min="9475" max="9476" width="20.42578125" style="166" customWidth="1"/>
    <col min="9477" max="9477" width="14.7109375" style="166" customWidth="1"/>
    <col min="9478" max="9478" width="14" style="166" customWidth="1"/>
    <col min="9479" max="9479" width="32.85546875" style="166" customWidth="1"/>
    <col min="9480" max="9480" width="11" style="166" customWidth="1"/>
    <col min="9481" max="9481" width="11.140625" style="166" customWidth="1"/>
    <col min="9482" max="9483" width="13.28515625" style="166" customWidth="1"/>
    <col min="9484" max="9484" width="13.85546875" style="166" customWidth="1"/>
    <col min="9485" max="9488" width="9.140625" style="166" customWidth="1"/>
    <col min="9489" max="9727" width="9.140625" style="166"/>
    <col min="9728" max="9728" width="46.140625" style="166" customWidth="1"/>
    <col min="9729" max="9729" width="30.7109375" style="166" customWidth="1"/>
    <col min="9730" max="9730" width="20.85546875" style="166" customWidth="1"/>
    <col min="9731" max="9732" width="20.42578125" style="166" customWidth="1"/>
    <col min="9733" max="9733" width="14.7109375" style="166" customWidth="1"/>
    <col min="9734" max="9734" width="14" style="166" customWidth="1"/>
    <col min="9735" max="9735" width="32.85546875" style="166" customWidth="1"/>
    <col min="9736" max="9736" width="11" style="166" customWidth="1"/>
    <col min="9737" max="9737" width="11.140625" style="166" customWidth="1"/>
    <col min="9738" max="9739" width="13.28515625" style="166" customWidth="1"/>
    <col min="9740" max="9740" width="13.85546875" style="166" customWidth="1"/>
    <col min="9741" max="9744" width="9.140625" style="166" customWidth="1"/>
    <col min="9745" max="9983" width="9.140625" style="166"/>
    <col min="9984" max="9984" width="46.140625" style="166" customWidth="1"/>
    <col min="9985" max="9985" width="30.7109375" style="166" customWidth="1"/>
    <col min="9986" max="9986" width="20.85546875" style="166" customWidth="1"/>
    <col min="9987" max="9988" width="20.42578125" style="166" customWidth="1"/>
    <col min="9989" max="9989" width="14.7109375" style="166" customWidth="1"/>
    <col min="9990" max="9990" width="14" style="166" customWidth="1"/>
    <col min="9991" max="9991" width="32.85546875" style="166" customWidth="1"/>
    <col min="9992" max="9992" width="11" style="166" customWidth="1"/>
    <col min="9993" max="9993" width="11.140625" style="166" customWidth="1"/>
    <col min="9994" max="9995" width="13.28515625" style="166" customWidth="1"/>
    <col min="9996" max="9996" width="13.85546875" style="166" customWidth="1"/>
    <col min="9997" max="10000" width="9.140625" style="166" customWidth="1"/>
    <col min="10001" max="10239" width="9.140625" style="166"/>
    <col min="10240" max="10240" width="46.140625" style="166" customWidth="1"/>
    <col min="10241" max="10241" width="30.7109375" style="166" customWidth="1"/>
    <col min="10242" max="10242" width="20.85546875" style="166" customWidth="1"/>
    <col min="10243" max="10244" width="20.42578125" style="166" customWidth="1"/>
    <col min="10245" max="10245" width="14.7109375" style="166" customWidth="1"/>
    <col min="10246" max="10246" width="14" style="166" customWidth="1"/>
    <col min="10247" max="10247" width="32.85546875" style="166" customWidth="1"/>
    <col min="10248" max="10248" width="11" style="166" customWidth="1"/>
    <col min="10249" max="10249" width="11.140625" style="166" customWidth="1"/>
    <col min="10250" max="10251" width="13.28515625" style="166" customWidth="1"/>
    <col min="10252" max="10252" width="13.85546875" style="166" customWidth="1"/>
    <col min="10253" max="10256" width="9.140625" style="166" customWidth="1"/>
    <col min="10257" max="10495" width="9.140625" style="166"/>
    <col min="10496" max="10496" width="46.140625" style="166" customWidth="1"/>
    <col min="10497" max="10497" width="30.7109375" style="166" customWidth="1"/>
    <col min="10498" max="10498" width="20.85546875" style="166" customWidth="1"/>
    <col min="10499" max="10500" width="20.42578125" style="166" customWidth="1"/>
    <col min="10501" max="10501" width="14.7109375" style="166" customWidth="1"/>
    <col min="10502" max="10502" width="14" style="166" customWidth="1"/>
    <col min="10503" max="10503" width="32.85546875" style="166" customWidth="1"/>
    <col min="10504" max="10504" width="11" style="166" customWidth="1"/>
    <col min="10505" max="10505" width="11.140625" style="166" customWidth="1"/>
    <col min="10506" max="10507" width="13.28515625" style="166" customWidth="1"/>
    <col min="10508" max="10508" width="13.85546875" style="166" customWidth="1"/>
    <col min="10509" max="10512" width="9.140625" style="166" customWidth="1"/>
    <col min="10513" max="10751" width="9.140625" style="166"/>
    <col min="10752" max="10752" width="46.140625" style="166" customWidth="1"/>
    <col min="10753" max="10753" width="30.7109375" style="166" customWidth="1"/>
    <col min="10754" max="10754" width="20.85546875" style="166" customWidth="1"/>
    <col min="10755" max="10756" width="20.42578125" style="166" customWidth="1"/>
    <col min="10757" max="10757" width="14.7109375" style="166" customWidth="1"/>
    <col min="10758" max="10758" width="14" style="166" customWidth="1"/>
    <col min="10759" max="10759" width="32.85546875" style="166" customWidth="1"/>
    <col min="10760" max="10760" width="11" style="166" customWidth="1"/>
    <col min="10761" max="10761" width="11.140625" style="166" customWidth="1"/>
    <col min="10762" max="10763" width="13.28515625" style="166" customWidth="1"/>
    <col min="10764" max="10764" width="13.85546875" style="166" customWidth="1"/>
    <col min="10765" max="10768" width="9.140625" style="166" customWidth="1"/>
    <col min="10769" max="11007" width="9.140625" style="166"/>
    <col min="11008" max="11008" width="46.140625" style="166" customWidth="1"/>
    <col min="11009" max="11009" width="30.7109375" style="166" customWidth="1"/>
    <col min="11010" max="11010" width="20.85546875" style="166" customWidth="1"/>
    <col min="11011" max="11012" width="20.42578125" style="166" customWidth="1"/>
    <col min="11013" max="11013" width="14.7109375" style="166" customWidth="1"/>
    <col min="11014" max="11014" width="14" style="166" customWidth="1"/>
    <col min="11015" max="11015" width="32.85546875" style="166" customWidth="1"/>
    <col min="11016" max="11016" width="11" style="166" customWidth="1"/>
    <col min="11017" max="11017" width="11.140625" style="166" customWidth="1"/>
    <col min="11018" max="11019" width="13.28515625" style="166" customWidth="1"/>
    <col min="11020" max="11020" width="13.85546875" style="166" customWidth="1"/>
    <col min="11021" max="11024" width="9.140625" style="166" customWidth="1"/>
    <col min="11025" max="11263" width="9.140625" style="166"/>
    <col min="11264" max="11264" width="46.140625" style="166" customWidth="1"/>
    <col min="11265" max="11265" width="30.7109375" style="166" customWidth="1"/>
    <col min="11266" max="11266" width="20.85546875" style="166" customWidth="1"/>
    <col min="11267" max="11268" width="20.42578125" style="166" customWidth="1"/>
    <col min="11269" max="11269" width="14.7109375" style="166" customWidth="1"/>
    <col min="11270" max="11270" width="14" style="166" customWidth="1"/>
    <col min="11271" max="11271" width="32.85546875" style="166" customWidth="1"/>
    <col min="11272" max="11272" width="11" style="166" customWidth="1"/>
    <col min="11273" max="11273" width="11.140625" style="166" customWidth="1"/>
    <col min="11274" max="11275" width="13.28515625" style="166" customWidth="1"/>
    <col min="11276" max="11276" width="13.85546875" style="166" customWidth="1"/>
    <col min="11277" max="11280" width="9.140625" style="166" customWidth="1"/>
    <col min="11281" max="11519" width="9.140625" style="166"/>
    <col min="11520" max="11520" width="46.140625" style="166" customWidth="1"/>
    <col min="11521" max="11521" width="30.7109375" style="166" customWidth="1"/>
    <col min="11522" max="11522" width="20.85546875" style="166" customWidth="1"/>
    <col min="11523" max="11524" width="20.42578125" style="166" customWidth="1"/>
    <col min="11525" max="11525" width="14.7109375" style="166" customWidth="1"/>
    <col min="11526" max="11526" width="14" style="166" customWidth="1"/>
    <col min="11527" max="11527" width="32.85546875" style="166" customWidth="1"/>
    <col min="11528" max="11528" width="11" style="166" customWidth="1"/>
    <col min="11529" max="11529" width="11.140625" style="166" customWidth="1"/>
    <col min="11530" max="11531" width="13.28515625" style="166" customWidth="1"/>
    <col min="11532" max="11532" width="13.85546875" style="166" customWidth="1"/>
    <col min="11533" max="11536" width="9.140625" style="166" customWidth="1"/>
    <col min="11537" max="11775" width="9.140625" style="166"/>
    <col min="11776" max="11776" width="46.140625" style="166" customWidth="1"/>
    <col min="11777" max="11777" width="30.7109375" style="166" customWidth="1"/>
    <col min="11778" max="11778" width="20.85546875" style="166" customWidth="1"/>
    <col min="11779" max="11780" width="20.42578125" style="166" customWidth="1"/>
    <col min="11781" max="11781" width="14.7109375" style="166" customWidth="1"/>
    <col min="11782" max="11782" width="14" style="166" customWidth="1"/>
    <col min="11783" max="11783" width="32.85546875" style="166" customWidth="1"/>
    <col min="11784" max="11784" width="11" style="166" customWidth="1"/>
    <col min="11785" max="11785" width="11.140625" style="166" customWidth="1"/>
    <col min="11786" max="11787" width="13.28515625" style="166" customWidth="1"/>
    <col min="11788" max="11788" width="13.85546875" style="166" customWidth="1"/>
    <col min="11789" max="11792" width="9.140625" style="166" customWidth="1"/>
    <col min="11793" max="12031" width="9.140625" style="166"/>
    <col min="12032" max="12032" width="46.140625" style="166" customWidth="1"/>
    <col min="12033" max="12033" width="30.7109375" style="166" customWidth="1"/>
    <col min="12034" max="12034" width="20.85546875" style="166" customWidth="1"/>
    <col min="12035" max="12036" width="20.42578125" style="166" customWidth="1"/>
    <col min="12037" max="12037" width="14.7109375" style="166" customWidth="1"/>
    <col min="12038" max="12038" width="14" style="166" customWidth="1"/>
    <col min="12039" max="12039" width="32.85546875" style="166" customWidth="1"/>
    <col min="12040" max="12040" width="11" style="166" customWidth="1"/>
    <col min="12041" max="12041" width="11.140625" style="166" customWidth="1"/>
    <col min="12042" max="12043" width="13.28515625" style="166" customWidth="1"/>
    <col min="12044" max="12044" width="13.85546875" style="166" customWidth="1"/>
    <col min="12045" max="12048" width="9.140625" style="166" customWidth="1"/>
    <col min="12049" max="12287" width="9.140625" style="166"/>
    <col min="12288" max="12288" width="46.140625" style="166" customWidth="1"/>
    <col min="12289" max="12289" width="30.7109375" style="166" customWidth="1"/>
    <col min="12290" max="12290" width="20.85546875" style="166" customWidth="1"/>
    <col min="12291" max="12292" width="20.42578125" style="166" customWidth="1"/>
    <col min="12293" max="12293" width="14.7109375" style="166" customWidth="1"/>
    <col min="12294" max="12294" width="14" style="166" customWidth="1"/>
    <col min="12295" max="12295" width="32.85546875" style="166" customWidth="1"/>
    <col min="12296" max="12296" width="11" style="166" customWidth="1"/>
    <col min="12297" max="12297" width="11.140625" style="166" customWidth="1"/>
    <col min="12298" max="12299" width="13.28515625" style="166" customWidth="1"/>
    <col min="12300" max="12300" width="13.85546875" style="166" customWidth="1"/>
    <col min="12301" max="12304" width="9.140625" style="166" customWidth="1"/>
    <col min="12305" max="12543" width="9.140625" style="166"/>
    <col min="12544" max="12544" width="46.140625" style="166" customWidth="1"/>
    <col min="12545" max="12545" width="30.7109375" style="166" customWidth="1"/>
    <col min="12546" max="12546" width="20.85546875" style="166" customWidth="1"/>
    <col min="12547" max="12548" width="20.42578125" style="166" customWidth="1"/>
    <col min="12549" max="12549" width="14.7109375" style="166" customWidth="1"/>
    <col min="12550" max="12550" width="14" style="166" customWidth="1"/>
    <col min="12551" max="12551" width="32.85546875" style="166" customWidth="1"/>
    <col min="12552" max="12552" width="11" style="166" customWidth="1"/>
    <col min="12553" max="12553" width="11.140625" style="166" customWidth="1"/>
    <col min="12554" max="12555" width="13.28515625" style="166" customWidth="1"/>
    <col min="12556" max="12556" width="13.85546875" style="166" customWidth="1"/>
    <col min="12557" max="12560" width="9.140625" style="166" customWidth="1"/>
    <col min="12561" max="12799" width="9.140625" style="166"/>
    <col min="12800" max="12800" width="46.140625" style="166" customWidth="1"/>
    <col min="12801" max="12801" width="30.7109375" style="166" customWidth="1"/>
    <col min="12802" max="12802" width="20.85546875" style="166" customWidth="1"/>
    <col min="12803" max="12804" width="20.42578125" style="166" customWidth="1"/>
    <col min="12805" max="12805" width="14.7109375" style="166" customWidth="1"/>
    <col min="12806" max="12806" width="14" style="166" customWidth="1"/>
    <col min="12807" max="12807" width="32.85546875" style="166" customWidth="1"/>
    <col min="12808" max="12808" width="11" style="166" customWidth="1"/>
    <col min="12809" max="12809" width="11.140625" style="166" customWidth="1"/>
    <col min="12810" max="12811" width="13.28515625" style="166" customWidth="1"/>
    <col min="12812" max="12812" width="13.85546875" style="166" customWidth="1"/>
    <col min="12813" max="12816" width="9.140625" style="166" customWidth="1"/>
    <col min="12817" max="13055" width="9.140625" style="166"/>
    <col min="13056" max="13056" width="46.140625" style="166" customWidth="1"/>
    <col min="13057" max="13057" width="30.7109375" style="166" customWidth="1"/>
    <col min="13058" max="13058" width="20.85546875" style="166" customWidth="1"/>
    <col min="13059" max="13060" width="20.42578125" style="166" customWidth="1"/>
    <col min="13061" max="13061" width="14.7109375" style="166" customWidth="1"/>
    <col min="13062" max="13062" width="14" style="166" customWidth="1"/>
    <col min="13063" max="13063" width="32.85546875" style="166" customWidth="1"/>
    <col min="13064" max="13064" width="11" style="166" customWidth="1"/>
    <col min="13065" max="13065" width="11.140625" style="166" customWidth="1"/>
    <col min="13066" max="13067" width="13.28515625" style="166" customWidth="1"/>
    <col min="13068" max="13068" width="13.85546875" style="166" customWidth="1"/>
    <col min="13069" max="13072" width="9.140625" style="166" customWidth="1"/>
    <col min="13073" max="13311" width="9.140625" style="166"/>
    <col min="13312" max="13312" width="46.140625" style="166" customWidth="1"/>
    <col min="13313" max="13313" width="30.7109375" style="166" customWidth="1"/>
    <col min="13314" max="13314" width="20.85546875" style="166" customWidth="1"/>
    <col min="13315" max="13316" width="20.42578125" style="166" customWidth="1"/>
    <col min="13317" max="13317" width="14.7109375" style="166" customWidth="1"/>
    <col min="13318" max="13318" width="14" style="166" customWidth="1"/>
    <col min="13319" max="13319" width="32.85546875" style="166" customWidth="1"/>
    <col min="13320" max="13320" width="11" style="166" customWidth="1"/>
    <col min="13321" max="13321" width="11.140625" style="166" customWidth="1"/>
    <col min="13322" max="13323" width="13.28515625" style="166" customWidth="1"/>
    <col min="13324" max="13324" width="13.85546875" style="166" customWidth="1"/>
    <col min="13325" max="13328" width="9.140625" style="166" customWidth="1"/>
    <col min="13329" max="13567" width="9.140625" style="166"/>
    <col min="13568" max="13568" width="46.140625" style="166" customWidth="1"/>
    <col min="13569" max="13569" width="30.7109375" style="166" customWidth="1"/>
    <col min="13570" max="13570" width="20.85546875" style="166" customWidth="1"/>
    <col min="13571" max="13572" width="20.42578125" style="166" customWidth="1"/>
    <col min="13573" max="13573" width="14.7109375" style="166" customWidth="1"/>
    <col min="13574" max="13574" width="14" style="166" customWidth="1"/>
    <col min="13575" max="13575" width="32.85546875" style="166" customWidth="1"/>
    <col min="13576" max="13576" width="11" style="166" customWidth="1"/>
    <col min="13577" max="13577" width="11.140625" style="166" customWidth="1"/>
    <col min="13578" max="13579" width="13.28515625" style="166" customWidth="1"/>
    <col min="13580" max="13580" width="13.85546875" style="166" customWidth="1"/>
    <col min="13581" max="13584" width="9.140625" style="166" customWidth="1"/>
    <col min="13585" max="13823" width="9.140625" style="166"/>
    <col min="13824" max="13824" width="46.140625" style="166" customWidth="1"/>
    <col min="13825" max="13825" width="30.7109375" style="166" customWidth="1"/>
    <col min="13826" max="13826" width="20.85546875" style="166" customWidth="1"/>
    <col min="13827" max="13828" width="20.42578125" style="166" customWidth="1"/>
    <col min="13829" max="13829" width="14.7109375" style="166" customWidth="1"/>
    <col min="13830" max="13830" width="14" style="166" customWidth="1"/>
    <col min="13831" max="13831" width="32.85546875" style="166" customWidth="1"/>
    <col min="13832" max="13832" width="11" style="166" customWidth="1"/>
    <col min="13833" max="13833" width="11.140625" style="166" customWidth="1"/>
    <col min="13834" max="13835" width="13.28515625" style="166" customWidth="1"/>
    <col min="13836" max="13836" width="13.85546875" style="166" customWidth="1"/>
    <col min="13837" max="13840" width="9.140625" style="166" customWidth="1"/>
    <col min="13841" max="14079" width="9.140625" style="166"/>
    <col min="14080" max="14080" width="46.140625" style="166" customWidth="1"/>
    <col min="14081" max="14081" width="30.7109375" style="166" customWidth="1"/>
    <col min="14082" max="14082" width="20.85546875" style="166" customWidth="1"/>
    <col min="14083" max="14084" width="20.42578125" style="166" customWidth="1"/>
    <col min="14085" max="14085" width="14.7109375" style="166" customWidth="1"/>
    <col min="14086" max="14086" width="14" style="166" customWidth="1"/>
    <col min="14087" max="14087" width="32.85546875" style="166" customWidth="1"/>
    <col min="14088" max="14088" width="11" style="166" customWidth="1"/>
    <col min="14089" max="14089" width="11.140625" style="166" customWidth="1"/>
    <col min="14090" max="14091" width="13.28515625" style="166" customWidth="1"/>
    <col min="14092" max="14092" width="13.85546875" style="166" customWidth="1"/>
    <col min="14093" max="14096" width="9.140625" style="166" customWidth="1"/>
    <col min="14097" max="14335" width="9.140625" style="166"/>
    <col min="14336" max="14336" width="46.140625" style="166" customWidth="1"/>
    <col min="14337" max="14337" width="30.7109375" style="166" customWidth="1"/>
    <col min="14338" max="14338" width="20.85546875" style="166" customWidth="1"/>
    <col min="14339" max="14340" width="20.42578125" style="166" customWidth="1"/>
    <col min="14341" max="14341" width="14.7109375" style="166" customWidth="1"/>
    <col min="14342" max="14342" width="14" style="166" customWidth="1"/>
    <col min="14343" max="14343" width="32.85546875" style="166" customWidth="1"/>
    <col min="14344" max="14344" width="11" style="166" customWidth="1"/>
    <col min="14345" max="14345" width="11.140625" style="166" customWidth="1"/>
    <col min="14346" max="14347" width="13.28515625" style="166" customWidth="1"/>
    <col min="14348" max="14348" width="13.85546875" style="166" customWidth="1"/>
    <col min="14349" max="14352" width="9.140625" style="166" customWidth="1"/>
    <col min="14353" max="14591" width="9.140625" style="166"/>
    <col min="14592" max="14592" width="46.140625" style="166" customWidth="1"/>
    <col min="14593" max="14593" width="30.7109375" style="166" customWidth="1"/>
    <col min="14594" max="14594" width="20.85546875" style="166" customWidth="1"/>
    <col min="14595" max="14596" width="20.42578125" style="166" customWidth="1"/>
    <col min="14597" max="14597" width="14.7109375" style="166" customWidth="1"/>
    <col min="14598" max="14598" width="14" style="166" customWidth="1"/>
    <col min="14599" max="14599" width="32.85546875" style="166" customWidth="1"/>
    <col min="14600" max="14600" width="11" style="166" customWidth="1"/>
    <col min="14601" max="14601" width="11.140625" style="166" customWidth="1"/>
    <col min="14602" max="14603" width="13.28515625" style="166" customWidth="1"/>
    <col min="14604" max="14604" width="13.85546875" style="166" customWidth="1"/>
    <col min="14605" max="14608" width="9.140625" style="166" customWidth="1"/>
    <col min="14609" max="14847" width="9.140625" style="166"/>
    <col min="14848" max="14848" width="46.140625" style="166" customWidth="1"/>
    <col min="14849" max="14849" width="30.7109375" style="166" customWidth="1"/>
    <col min="14850" max="14850" width="20.85546875" style="166" customWidth="1"/>
    <col min="14851" max="14852" width="20.42578125" style="166" customWidth="1"/>
    <col min="14853" max="14853" width="14.7109375" style="166" customWidth="1"/>
    <col min="14854" max="14854" width="14" style="166" customWidth="1"/>
    <col min="14855" max="14855" width="32.85546875" style="166" customWidth="1"/>
    <col min="14856" max="14856" width="11" style="166" customWidth="1"/>
    <col min="14857" max="14857" width="11.140625" style="166" customWidth="1"/>
    <col min="14858" max="14859" width="13.28515625" style="166" customWidth="1"/>
    <col min="14860" max="14860" width="13.85546875" style="166" customWidth="1"/>
    <col min="14861" max="14864" width="9.140625" style="166" customWidth="1"/>
    <col min="14865" max="15103" width="9.140625" style="166"/>
    <col min="15104" max="15104" width="46.140625" style="166" customWidth="1"/>
    <col min="15105" max="15105" width="30.7109375" style="166" customWidth="1"/>
    <col min="15106" max="15106" width="20.85546875" style="166" customWidth="1"/>
    <col min="15107" max="15108" width="20.42578125" style="166" customWidth="1"/>
    <col min="15109" max="15109" width="14.7109375" style="166" customWidth="1"/>
    <col min="15110" max="15110" width="14" style="166" customWidth="1"/>
    <col min="15111" max="15111" width="32.85546875" style="166" customWidth="1"/>
    <col min="15112" max="15112" width="11" style="166" customWidth="1"/>
    <col min="15113" max="15113" width="11.140625" style="166" customWidth="1"/>
    <col min="15114" max="15115" width="13.28515625" style="166" customWidth="1"/>
    <col min="15116" max="15116" width="13.85546875" style="166" customWidth="1"/>
    <col min="15117" max="15120" width="9.140625" style="166" customWidth="1"/>
    <col min="15121" max="15359" width="9.140625" style="166"/>
    <col min="15360" max="15360" width="46.140625" style="166" customWidth="1"/>
    <col min="15361" max="15361" width="30.7109375" style="166" customWidth="1"/>
    <col min="15362" max="15362" width="20.85546875" style="166" customWidth="1"/>
    <col min="15363" max="15364" width="20.42578125" style="166" customWidth="1"/>
    <col min="15365" max="15365" width="14.7109375" style="166" customWidth="1"/>
    <col min="15366" max="15366" width="14" style="166" customWidth="1"/>
    <col min="15367" max="15367" width="32.85546875" style="166" customWidth="1"/>
    <col min="15368" max="15368" width="11" style="166" customWidth="1"/>
    <col min="15369" max="15369" width="11.140625" style="166" customWidth="1"/>
    <col min="15370" max="15371" width="13.28515625" style="166" customWidth="1"/>
    <col min="15372" max="15372" width="13.85546875" style="166" customWidth="1"/>
    <col min="15373" max="15376" width="9.140625" style="166" customWidth="1"/>
    <col min="15377" max="15615" width="9.140625" style="166"/>
    <col min="15616" max="15616" width="46.140625" style="166" customWidth="1"/>
    <col min="15617" max="15617" width="30.7109375" style="166" customWidth="1"/>
    <col min="15618" max="15618" width="20.85546875" style="166" customWidth="1"/>
    <col min="15619" max="15620" width="20.42578125" style="166" customWidth="1"/>
    <col min="15621" max="15621" width="14.7109375" style="166" customWidth="1"/>
    <col min="15622" max="15622" width="14" style="166" customWidth="1"/>
    <col min="15623" max="15623" width="32.85546875" style="166" customWidth="1"/>
    <col min="15624" max="15624" width="11" style="166" customWidth="1"/>
    <col min="15625" max="15625" width="11.140625" style="166" customWidth="1"/>
    <col min="15626" max="15627" width="13.28515625" style="166" customWidth="1"/>
    <col min="15628" max="15628" width="13.85546875" style="166" customWidth="1"/>
    <col min="15629" max="15632" width="9.140625" style="166" customWidth="1"/>
    <col min="15633" max="15871" width="9.140625" style="166"/>
    <col min="15872" max="15872" width="46.140625" style="166" customWidth="1"/>
    <col min="15873" max="15873" width="30.7109375" style="166" customWidth="1"/>
    <col min="15874" max="15874" width="20.85546875" style="166" customWidth="1"/>
    <col min="15875" max="15876" width="20.42578125" style="166" customWidth="1"/>
    <col min="15877" max="15877" width="14.7109375" style="166" customWidth="1"/>
    <col min="15878" max="15878" width="14" style="166" customWidth="1"/>
    <col min="15879" max="15879" width="32.85546875" style="166" customWidth="1"/>
    <col min="15880" max="15880" width="11" style="166" customWidth="1"/>
    <col min="15881" max="15881" width="11.140625" style="166" customWidth="1"/>
    <col min="15882" max="15883" width="13.28515625" style="166" customWidth="1"/>
    <col min="15884" max="15884" width="13.85546875" style="166" customWidth="1"/>
    <col min="15885" max="15888" width="9.140625" style="166" customWidth="1"/>
    <col min="15889" max="16127" width="9.140625" style="166"/>
    <col min="16128" max="16128" width="46.140625" style="166" customWidth="1"/>
    <col min="16129" max="16129" width="30.7109375" style="166" customWidth="1"/>
    <col min="16130" max="16130" width="20.85546875" style="166" customWidth="1"/>
    <col min="16131" max="16132" width="20.42578125" style="166" customWidth="1"/>
    <col min="16133" max="16133" width="14.7109375" style="166" customWidth="1"/>
    <col min="16134" max="16134" width="14" style="166" customWidth="1"/>
    <col min="16135" max="16135" width="32.85546875" style="166" customWidth="1"/>
    <col min="16136" max="16136" width="11" style="166" customWidth="1"/>
    <col min="16137" max="16137" width="11.140625" style="166" customWidth="1"/>
    <col min="16138" max="16139" width="13.28515625" style="166" customWidth="1"/>
    <col min="16140" max="16140" width="13.85546875" style="166" customWidth="1"/>
    <col min="16141" max="16144" width="9.140625" style="166" customWidth="1"/>
    <col min="16145" max="16383" width="9.140625" style="166"/>
    <col min="16384" max="16384" width="9.140625" style="166" customWidth="1"/>
  </cols>
  <sheetData>
    <row r="1" spans="1:7" s="2" customFormat="1">
      <c r="A1" s="1"/>
      <c r="B1" s="1"/>
      <c r="F1" s="576" t="s">
        <v>30</v>
      </c>
      <c r="G1" s="576"/>
    </row>
    <row r="2" spans="1:7" s="2" customFormat="1">
      <c r="A2" s="1"/>
      <c r="B2" s="1"/>
      <c r="D2" s="576" t="s">
        <v>0</v>
      </c>
      <c r="E2" s="576"/>
      <c r="F2" s="576"/>
      <c r="G2" s="576"/>
    </row>
    <row r="3" spans="1:7" s="2" customFormat="1">
      <c r="A3" s="1"/>
      <c r="B3" s="1"/>
      <c r="D3" s="576" t="s">
        <v>218</v>
      </c>
      <c r="E3" s="576"/>
      <c r="F3" s="576"/>
      <c r="G3" s="576"/>
    </row>
    <row r="4" spans="1:7" s="2" customFormat="1" ht="16.7" customHeight="1">
      <c r="A4" s="1"/>
      <c r="B4" s="1"/>
      <c r="D4" s="576" t="s">
        <v>1</v>
      </c>
      <c r="E4" s="576"/>
      <c r="F4" s="576"/>
      <c r="G4" s="576"/>
    </row>
    <row r="5" spans="1:7" s="2" customFormat="1">
      <c r="A5" s="1"/>
      <c r="B5" s="1"/>
      <c r="D5" s="484"/>
      <c r="E5" s="484"/>
      <c r="F5" s="484"/>
      <c r="G5" s="484"/>
    </row>
    <row r="6" spans="1:7" s="5" customFormat="1" ht="19.5" customHeight="1">
      <c r="D6" s="581" t="s">
        <v>2</v>
      </c>
      <c r="E6" s="581"/>
      <c r="F6" s="581"/>
      <c r="G6" s="581"/>
    </row>
    <row r="7" spans="1:7" s="5" customFormat="1" ht="15.75">
      <c r="D7" s="580" t="s">
        <v>3</v>
      </c>
      <c r="E7" s="580"/>
      <c r="F7" s="580"/>
      <c r="G7" s="580"/>
    </row>
    <row r="8" spans="1:7" s="5" customFormat="1" ht="15.75">
      <c r="D8" s="580" t="s">
        <v>219</v>
      </c>
      <c r="E8" s="580"/>
      <c r="F8" s="580"/>
      <c r="G8" s="580"/>
    </row>
    <row r="9" spans="1:7" s="5" customFormat="1" ht="15.75">
      <c r="D9" s="581" t="s">
        <v>4</v>
      </c>
      <c r="E9" s="581"/>
      <c r="F9" s="581"/>
      <c r="G9" s="581"/>
    </row>
    <row r="10" spans="1:7" s="5" customFormat="1" ht="21.75" customHeight="1"/>
    <row r="11" spans="1:7" s="5" customFormat="1" ht="19.5" customHeight="1">
      <c r="D11" s="581" t="s">
        <v>31</v>
      </c>
      <c r="E11" s="581"/>
      <c r="F11" s="581"/>
      <c r="G11" s="581"/>
    </row>
    <row r="12" spans="1:7" s="6" customFormat="1" ht="15.75">
      <c r="D12" s="580" t="s">
        <v>32</v>
      </c>
      <c r="E12" s="580"/>
      <c r="F12" s="580"/>
      <c r="G12" s="580"/>
    </row>
    <row r="13" spans="1:7" s="6" customFormat="1" ht="15.75">
      <c r="D13" s="580" t="s">
        <v>33</v>
      </c>
      <c r="E13" s="580"/>
      <c r="F13" s="580"/>
      <c r="G13" s="580"/>
    </row>
    <row r="14" spans="1:7" s="6" customFormat="1" ht="15.75">
      <c r="D14" s="627" t="s">
        <v>206</v>
      </c>
      <c r="E14" s="627"/>
      <c r="F14" s="627"/>
      <c r="G14" s="627"/>
    </row>
    <row r="15" spans="1:7" s="6" customFormat="1" ht="15.75">
      <c r="D15" s="580" t="s">
        <v>34</v>
      </c>
      <c r="E15" s="580"/>
      <c r="F15" s="580"/>
      <c r="G15" s="580"/>
    </row>
    <row r="16" spans="1:7" s="6" customFormat="1" ht="15.75">
      <c r="F16" s="280" t="s">
        <v>35</v>
      </c>
    </row>
    <row r="17" spans="1:12" s="6" customFormat="1" ht="9" customHeight="1"/>
    <row r="18" spans="1:12" s="9" customFormat="1" ht="21" customHeight="1">
      <c r="A18" s="578" t="s">
        <v>5</v>
      </c>
      <c r="B18" s="578"/>
      <c r="C18" s="578"/>
      <c r="D18" s="578"/>
      <c r="E18" s="578"/>
      <c r="F18" s="578"/>
      <c r="G18" s="578"/>
    </row>
    <row r="19" spans="1:12" s="9" customFormat="1" ht="15.75">
      <c r="A19" s="585" t="s">
        <v>207</v>
      </c>
      <c r="B19" s="585"/>
      <c r="C19" s="585"/>
      <c r="D19" s="585"/>
      <c r="E19" s="585"/>
      <c r="F19" s="585"/>
      <c r="G19" s="585"/>
    </row>
    <row r="20" spans="1:12" s="9" customFormat="1" ht="15.75">
      <c r="A20" s="603" t="s">
        <v>6</v>
      </c>
      <c r="B20" s="603"/>
      <c r="C20" s="603"/>
      <c r="D20" s="603"/>
      <c r="E20" s="603"/>
      <c r="F20" s="603"/>
      <c r="G20" s="603"/>
    </row>
    <row r="21" spans="1:12" s="9" customFormat="1" ht="15" customHeight="1">
      <c r="A21" s="578" t="s">
        <v>36</v>
      </c>
      <c r="B21" s="578"/>
      <c r="C21" s="578"/>
      <c r="D21" s="578"/>
      <c r="E21" s="578"/>
      <c r="F21" s="578"/>
      <c r="G21" s="578"/>
    </row>
    <row r="22" spans="1:12" ht="18" customHeight="1">
      <c r="A22" s="170"/>
      <c r="B22" s="170"/>
      <c r="C22" s="171"/>
      <c r="D22" s="171"/>
      <c r="E22" s="171"/>
      <c r="F22" s="171"/>
      <c r="G22" s="171"/>
      <c r="I22" s="173"/>
      <c r="J22" s="173"/>
      <c r="K22" s="173"/>
      <c r="L22" s="173"/>
    </row>
    <row r="23" spans="1:12" ht="38.1" customHeight="1">
      <c r="A23" s="650" t="s">
        <v>279</v>
      </c>
      <c r="B23" s="650"/>
      <c r="C23" s="650"/>
      <c r="D23" s="650"/>
      <c r="E23" s="650"/>
      <c r="F23" s="650"/>
      <c r="G23" s="650"/>
      <c r="I23" s="173"/>
      <c r="J23" s="173"/>
      <c r="K23" s="173"/>
      <c r="L23" s="173"/>
    </row>
    <row r="24" spans="1:12" s="9" customFormat="1" ht="21.75" customHeight="1">
      <c r="A24" s="582" t="s">
        <v>205</v>
      </c>
      <c r="B24" s="582"/>
      <c r="C24" s="582"/>
      <c r="D24" s="582"/>
      <c r="E24" s="582"/>
      <c r="F24" s="582"/>
      <c r="G24" s="582"/>
    </row>
    <row r="25" spans="1:12" s="169" customFormat="1" ht="80.650000000000006" customHeight="1">
      <c r="A25" s="637" t="s">
        <v>143</v>
      </c>
      <c r="B25" s="637"/>
      <c r="C25" s="637"/>
      <c r="D25" s="637"/>
      <c r="E25" s="637"/>
      <c r="F25" s="637"/>
      <c r="G25" s="637"/>
      <c r="H25" s="175"/>
      <c r="I25" s="176"/>
      <c r="J25" s="176"/>
      <c r="K25" s="176"/>
    </row>
    <row r="26" spans="1:12" s="177" customFormat="1" ht="17.25" customHeight="1">
      <c r="A26" s="167" t="s">
        <v>7</v>
      </c>
    </row>
    <row r="27" spans="1:12" s="177" customFormat="1" ht="15.75" customHeight="1">
      <c r="A27" s="652" t="s">
        <v>333</v>
      </c>
      <c r="B27" s="652"/>
      <c r="C27" s="652"/>
      <c r="D27" s="652"/>
      <c r="E27" s="652"/>
      <c r="F27" s="652"/>
      <c r="G27" s="652"/>
    </row>
    <row r="28" spans="1:12" s="177" customFormat="1" ht="18" customHeight="1">
      <c r="A28" s="642" t="s">
        <v>137</v>
      </c>
      <c r="B28" s="642"/>
      <c r="C28" s="642"/>
      <c r="D28" s="642"/>
      <c r="E28" s="642"/>
      <c r="F28" s="642"/>
      <c r="G28" s="642"/>
    </row>
    <row r="29" spans="1:12" s="177" customFormat="1" ht="16.7" customHeight="1">
      <c r="A29" s="167" t="s">
        <v>138</v>
      </c>
    </row>
    <row r="30" spans="1:12" s="177" customFormat="1" ht="15.75">
      <c r="A30" s="167" t="s">
        <v>139</v>
      </c>
    </row>
    <row r="31" spans="1:12" ht="26.45" customHeight="1">
      <c r="A31" s="628" t="s">
        <v>199</v>
      </c>
      <c r="B31" s="628"/>
      <c r="C31" s="628"/>
      <c r="D31" s="628"/>
      <c r="E31" s="628"/>
      <c r="F31" s="628"/>
      <c r="G31" s="628"/>
      <c r="H31" s="178"/>
      <c r="I31" s="179"/>
      <c r="J31" s="179"/>
      <c r="K31" s="179"/>
    </row>
    <row r="32" spans="1:12" s="177" customFormat="1" ht="15.6" customHeight="1">
      <c r="A32" s="697" t="s">
        <v>344</v>
      </c>
      <c r="B32" s="698"/>
      <c r="C32" s="698"/>
      <c r="D32" s="698"/>
      <c r="E32" s="698"/>
      <c r="F32" s="698"/>
      <c r="G32" s="698"/>
    </row>
    <row r="33" spans="1:12" s="165" customFormat="1" ht="20.25" customHeight="1">
      <c r="A33" s="575" t="s">
        <v>67</v>
      </c>
      <c r="B33" s="575"/>
      <c r="C33" s="575"/>
      <c r="D33" s="575" t="s">
        <v>11</v>
      </c>
      <c r="E33" s="575" t="s">
        <v>68</v>
      </c>
      <c r="F33" s="575"/>
      <c r="G33" s="575"/>
    </row>
    <row r="34" spans="1:12" s="165" customFormat="1" ht="19.5" customHeight="1">
      <c r="A34" s="575"/>
      <c r="B34" s="575"/>
      <c r="C34" s="575"/>
      <c r="D34" s="575"/>
      <c r="E34" s="488" t="s">
        <v>17</v>
      </c>
      <c r="F34" s="556" t="s">
        <v>18</v>
      </c>
      <c r="G34" s="556" t="s">
        <v>38</v>
      </c>
    </row>
    <row r="35" spans="1:12" s="165" customFormat="1" ht="23.65" customHeight="1">
      <c r="A35" s="758" t="s">
        <v>419</v>
      </c>
      <c r="B35" s="758"/>
      <c r="C35" s="758"/>
      <c r="D35" s="51" t="s">
        <v>70</v>
      </c>
      <c r="E35" s="52">
        <v>57</v>
      </c>
      <c r="F35" s="558"/>
      <c r="G35" s="558"/>
    </row>
    <row r="36" spans="1:12" ht="27.6" customHeight="1">
      <c r="A36" s="637" t="s">
        <v>192</v>
      </c>
      <c r="B36" s="637"/>
      <c r="C36" s="637"/>
      <c r="D36" s="637"/>
      <c r="E36" s="637"/>
      <c r="F36" s="637"/>
      <c r="G36" s="637"/>
    </row>
    <row r="37" spans="1:12" ht="15.75">
      <c r="A37" s="656"/>
      <c r="B37" s="656"/>
      <c r="C37" s="656"/>
      <c r="D37" s="656"/>
      <c r="E37" s="656"/>
      <c r="F37" s="656"/>
      <c r="G37" s="656"/>
      <c r="H37" s="492"/>
    </row>
    <row r="38" spans="1:12" ht="18.75" customHeight="1">
      <c r="A38" s="643" t="s">
        <v>9</v>
      </c>
      <c r="B38" s="643"/>
      <c r="C38" s="643"/>
      <c r="D38" s="643"/>
      <c r="E38" s="643"/>
      <c r="F38" s="643"/>
      <c r="G38" s="643"/>
      <c r="H38" s="166"/>
    </row>
    <row r="39" spans="1:12" ht="30.95" customHeight="1">
      <c r="A39" s="644" t="s">
        <v>10</v>
      </c>
      <c r="B39" s="644" t="s">
        <v>11</v>
      </c>
      <c r="C39" s="491" t="s">
        <v>12</v>
      </c>
      <c r="D39" s="491" t="s">
        <v>13</v>
      </c>
      <c r="E39" s="647" t="s">
        <v>14</v>
      </c>
      <c r="F39" s="648"/>
      <c r="G39" s="649"/>
      <c r="H39" s="166"/>
    </row>
    <row r="40" spans="1:12" ht="17.25" customHeight="1">
      <c r="A40" s="645"/>
      <c r="B40" s="646"/>
      <c r="C40" s="490" t="s">
        <v>15</v>
      </c>
      <c r="D40" s="490" t="s">
        <v>16</v>
      </c>
      <c r="E40" s="490" t="s">
        <v>17</v>
      </c>
      <c r="F40" s="490" t="s">
        <v>18</v>
      </c>
      <c r="G40" s="490" t="s">
        <v>38</v>
      </c>
      <c r="H40" s="166"/>
    </row>
    <row r="41" spans="1:12" ht="33" customHeight="1">
      <c r="A41" s="182" t="s">
        <v>19</v>
      </c>
      <c r="B41" s="491" t="s">
        <v>20</v>
      </c>
      <c r="C41" s="183">
        <f>C62</f>
        <v>116499.9</v>
      </c>
      <c r="D41" s="183">
        <f>D61</f>
        <v>127123</v>
      </c>
      <c r="E41" s="183">
        <f>E61</f>
        <v>127359</v>
      </c>
      <c r="F41" s="183"/>
      <c r="G41" s="183"/>
      <c r="H41" s="166"/>
    </row>
    <row r="42" spans="1:12" ht="21.75" customHeight="1">
      <c r="A42" s="182" t="s">
        <v>21</v>
      </c>
      <c r="B42" s="491" t="s">
        <v>20</v>
      </c>
      <c r="C42" s="183"/>
      <c r="D42" s="183"/>
      <c r="E42" s="183"/>
      <c r="F42" s="183"/>
      <c r="G42" s="183"/>
      <c r="H42" s="166"/>
    </row>
    <row r="43" spans="1:12" ht="27.75" customHeight="1">
      <c r="A43" s="184" t="s">
        <v>22</v>
      </c>
      <c r="B43" s="489" t="s">
        <v>20</v>
      </c>
      <c r="C43" s="186">
        <f>C41+C42</f>
        <v>116499.9</v>
      </c>
      <c r="D43" s="186">
        <f>D41+D42</f>
        <v>127123</v>
      </c>
      <c r="E43" s="186">
        <f>E41+E42</f>
        <v>127359</v>
      </c>
      <c r="F43" s="186">
        <f>F41+F42</f>
        <v>0</v>
      </c>
      <c r="G43" s="186">
        <f>G41+G42</f>
        <v>0</v>
      </c>
      <c r="H43" s="173"/>
      <c r="I43" s="173"/>
      <c r="J43" s="173"/>
      <c r="K43" s="173"/>
    </row>
    <row r="44" spans="1:12" s="169" customFormat="1" ht="19.5" customHeight="1">
      <c r="A44" s="650" t="s">
        <v>23</v>
      </c>
      <c r="B44" s="650"/>
      <c r="C44" s="650"/>
      <c r="D44" s="650"/>
      <c r="E44" s="650"/>
      <c r="F44" s="650"/>
      <c r="G44" s="650"/>
      <c r="H44" s="168"/>
      <c r="I44" s="171"/>
      <c r="J44" s="171"/>
      <c r="K44" s="171"/>
      <c r="L44" s="171"/>
    </row>
    <row r="45" spans="1:12" s="177" customFormat="1" ht="17.25" customHeight="1">
      <c r="A45" s="167" t="s">
        <v>24</v>
      </c>
    </row>
    <row r="46" spans="1:12" s="177" customFormat="1" ht="15.6" customHeight="1">
      <c r="A46" s="642" t="s">
        <v>137</v>
      </c>
      <c r="B46" s="642"/>
      <c r="C46" s="642"/>
      <c r="D46" s="642"/>
      <c r="E46" s="642"/>
      <c r="F46" s="642"/>
      <c r="G46" s="642"/>
    </row>
    <row r="47" spans="1:12" s="177" customFormat="1" ht="17.25" customHeight="1">
      <c r="A47" s="167" t="s">
        <v>139</v>
      </c>
      <c r="B47" s="188"/>
      <c r="C47" s="188"/>
      <c r="D47" s="188"/>
      <c r="E47" s="188"/>
      <c r="F47" s="188"/>
      <c r="G47" s="188"/>
    </row>
    <row r="48" spans="1:12" ht="30.6" customHeight="1">
      <c r="A48" s="640" t="s">
        <v>193</v>
      </c>
      <c r="B48" s="640"/>
      <c r="C48" s="640"/>
      <c r="D48" s="640"/>
      <c r="E48" s="640"/>
      <c r="F48" s="640"/>
      <c r="G48" s="640"/>
    </row>
    <row r="49" spans="1:11" ht="30" customHeight="1">
      <c r="A49" s="641" t="s">
        <v>25</v>
      </c>
      <c r="B49" s="635" t="s">
        <v>11</v>
      </c>
      <c r="C49" s="189" t="s">
        <v>12</v>
      </c>
      <c r="D49" s="189" t="s">
        <v>13</v>
      </c>
      <c r="E49" s="635" t="s">
        <v>14</v>
      </c>
      <c r="F49" s="635"/>
      <c r="G49" s="635"/>
      <c r="H49" s="166"/>
    </row>
    <row r="50" spans="1:11" ht="14.25" customHeight="1">
      <c r="A50" s="641"/>
      <c r="B50" s="635"/>
      <c r="C50" s="491" t="s">
        <v>15</v>
      </c>
      <c r="D50" s="491" t="s">
        <v>16</v>
      </c>
      <c r="E50" s="491" t="s">
        <v>17</v>
      </c>
      <c r="F50" s="491" t="s">
        <v>18</v>
      </c>
      <c r="G50" s="491" t="s">
        <v>38</v>
      </c>
      <c r="H50" s="166"/>
    </row>
    <row r="51" spans="1:11" s="522" customFormat="1" ht="35.25" customHeight="1">
      <c r="A51" s="63" t="s">
        <v>280</v>
      </c>
      <c r="B51" s="51" t="s">
        <v>73</v>
      </c>
      <c r="C51" s="51">
        <v>18230</v>
      </c>
      <c r="D51" s="51">
        <v>20058</v>
      </c>
      <c r="E51" s="51">
        <v>18331</v>
      </c>
      <c r="F51" s="51"/>
      <c r="G51" s="51"/>
    </row>
    <row r="52" spans="1:11" s="522" customFormat="1" ht="34.700000000000003" customHeight="1">
      <c r="A52" s="63" t="s">
        <v>281</v>
      </c>
      <c r="B52" s="51" t="s">
        <v>73</v>
      </c>
      <c r="C52" s="51">
        <v>45223</v>
      </c>
      <c r="D52" s="51">
        <v>39731</v>
      </c>
      <c r="E52" s="51">
        <v>42378</v>
      </c>
      <c r="F52" s="51"/>
      <c r="G52" s="51"/>
    </row>
    <row r="53" spans="1:11" s="522" customFormat="1" ht="46.5" customHeight="1">
      <c r="A53" s="63" t="s">
        <v>282</v>
      </c>
      <c r="B53" s="51" t="s">
        <v>73</v>
      </c>
      <c r="C53" s="51">
        <v>426</v>
      </c>
      <c r="D53" s="51">
        <v>305</v>
      </c>
      <c r="E53" s="51">
        <v>466</v>
      </c>
      <c r="F53" s="51"/>
      <c r="G53" s="51"/>
    </row>
    <row r="54" spans="1:11" s="522" customFormat="1" ht="34.700000000000003" customHeight="1">
      <c r="A54" s="485" t="s">
        <v>283</v>
      </c>
      <c r="B54" s="51" t="s">
        <v>73</v>
      </c>
      <c r="C54" s="523" t="s">
        <v>346</v>
      </c>
      <c r="D54" s="523" t="s">
        <v>346</v>
      </c>
      <c r="E54" s="523" t="s">
        <v>346</v>
      </c>
      <c r="F54" s="523"/>
      <c r="G54" s="523"/>
    </row>
    <row r="55" spans="1:11" s="522" customFormat="1" ht="34.700000000000003" customHeight="1">
      <c r="A55" s="485" t="s">
        <v>284</v>
      </c>
      <c r="B55" s="51" t="s">
        <v>73</v>
      </c>
      <c r="C55" s="523" t="s">
        <v>346</v>
      </c>
      <c r="D55" s="523" t="s">
        <v>346</v>
      </c>
      <c r="E55" s="523" t="s">
        <v>346</v>
      </c>
      <c r="F55" s="523"/>
      <c r="G55" s="523"/>
    </row>
    <row r="56" spans="1:11" s="522" customFormat="1" ht="34.700000000000003" customHeight="1">
      <c r="A56" s="485" t="s">
        <v>285</v>
      </c>
      <c r="B56" s="51" t="s">
        <v>73</v>
      </c>
      <c r="C56" s="523" t="s">
        <v>346</v>
      </c>
      <c r="D56" s="523" t="s">
        <v>346</v>
      </c>
      <c r="E56" s="523" t="s">
        <v>346</v>
      </c>
      <c r="F56" s="523"/>
      <c r="G56" s="523"/>
    </row>
    <row r="57" spans="1:11" s="522" customFormat="1" ht="32.25" customHeight="1">
      <c r="A57" s="63" t="s">
        <v>286</v>
      </c>
      <c r="B57" s="51" t="s">
        <v>73</v>
      </c>
      <c r="C57" s="523">
        <v>325</v>
      </c>
      <c r="D57" s="523">
        <v>120</v>
      </c>
      <c r="E57" s="523">
        <v>329</v>
      </c>
      <c r="F57" s="523"/>
      <c r="G57" s="523"/>
      <c r="H57" s="524"/>
      <c r="I57" s="524"/>
      <c r="J57" s="524"/>
      <c r="K57" s="524"/>
    </row>
    <row r="58" spans="1:11" ht="12" customHeight="1">
      <c r="A58" s="194"/>
      <c r="B58" s="195"/>
      <c r="C58" s="196"/>
      <c r="D58" s="196"/>
      <c r="E58" s="196"/>
      <c r="F58" s="196"/>
      <c r="G58" s="196"/>
      <c r="H58" s="166"/>
    </row>
    <row r="59" spans="1:11" s="526" customFormat="1" ht="15.75">
      <c r="A59" s="759" t="s">
        <v>26</v>
      </c>
      <c r="B59" s="761" t="s">
        <v>11</v>
      </c>
      <c r="C59" s="655" t="s">
        <v>305</v>
      </c>
      <c r="D59" s="655" t="s">
        <v>306</v>
      </c>
      <c r="E59" s="655" t="s">
        <v>68</v>
      </c>
      <c r="F59" s="655"/>
      <c r="G59" s="655"/>
      <c r="H59" s="525"/>
    </row>
    <row r="60" spans="1:11" s="526" customFormat="1" ht="15.75">
      <c r="A60" s="760"/>
      <c r="B60" s="761"/>
      <c r="C60" s="655"/>
      <c r="D60" s="655"/>
      <c r="E60" s="493" t="s">
        <v>17</v>
      </c>
      <c r="F60" s="493" t="s">
        <v>18</v>
      </c>
      <c r="G60" s="493" t="s">
        <v>38</v>
      </c>
      <c r="H60" s="527"/>
    </row>
    <row r="61" spans="1:11" s="526" customFormat="1" ht="31.5" customHeight="1">
      <c r="A61" s="528" t="s">
        <v>19</v>
      </c>
      <c r="B61" s="52" t="s">
        <v>20</v>
      </c>
      <c r="C61" s="96">
        <v>116499.9</v>
      </c>
      <c r="D61" s="96">
        <v>127123</v>
      </c>
      <c r="E61" s="96">
        <v>127359</v>
      </c>
      <c r="F61" s="96"/>
      <c r="G61" s="96"/>
      <c r="H61" s="527"/>
    </row>
    <row r="62" spans="1:11" s="526" customFormat="1" ht="30" customHeight="1">
      <c r="A62" s="529" t="s">
        <v>27</v>
      </c>
      <c r="B62" s="530" t="s">
        <v>20</v>
      </c>
      <c r="C62" s="531">
        <f>SUM(C61)</f>
        <v>116499.9</v>
      </c>
      <c r="D62" s="531">
        <f>SUM(D61)</f>
        <v>127123</v>
      </c>
      <c r="E62" s="531">
        <f>SUM(E61)</f>
        <v>127359</v>
      </c>
      <c r="F62" s="531">
        <f>SUM(F61)</f>
        <v>0</v>
      </c>
      <c r="G62" s="531"/>
      <c r="H62" s="527"/>
    </row>
    <row r="64" spans="1:11">
      <c r="E64" s="203"/>
    </row>
  </sheetData>
  <mergeCells count="45">
    <mergeCell ref="D59:D60"/>
    <mergeCell ref="D15:G15"/>
    <mergeCell ref="F1:G1"/>
    <mergeCell ref="D2:G2"/>
    <mergeCell ref="D3:G3"/>
    <mergeCell ref="D4:G4"/>
    <mergeCell ref="D7:G7"/>
    <mergeCell ref="D8:G8"/>
    <mergeCell ref="D9:G9"/>
    <mergeCell ref="D12:G12"/>
    <mergeCell ref="D13:G13"/>
    <mergeCell ref="D14:G14"/>
    <mergeCell ref="D6:G6"/>
    <mergeCell ref="D11:G11"/>
    <mergeCell ref="A32:G32"/>
    <mergeCell ref="A20:G20"/>
    <mergeCell ref="E49:G49"/>
    <mergeCell ref="A28:G28"/>
    <mergeCell ref="A31:G31"/>
    <mergeCell ref="A18:G18"/>
    <mergeCell ref="A19:G19"/>
    <mergeCell ref="A33:C34"/>
    <mergeCell ref="D33:D34"/>
    <mergeCell ref="E33:G33"/>
    <mergeCell ref="A21:G21"/>
    <mergeCell ref="A23:G23"/>
    <mergeCell ref="A24:G24"/>
    <mergeCell ref="A25:G25"/>
    <mergeCell ref="A27:G27"/>
    <mergeCell ref="C59:C60"/>
    <mergeCell ref="A35:C35"/>
    <mergeCell ref="A36:G36"/>
    <mergeCell ref="A59:A60"/>
    <mergeCell ref="B59:B60"/>
    <mergeCell ref="E59:G59"/>
    <mergeCell ref="A38:G38"/>
    <mergeCell ref="A39:A40"/>
    <mergeCell ref="B39:B40"/>
    <mergeCell ref="E39:G39"/>
    <mergeCell ref="A44:G44"/>
    <mergeCell ref="A37:G37"/>
    <mergeCell ref="A46:G46"/>
    <mergeCell ref="A48:G48"/>
    <mergeCell ref="A49:A50"/>
    <mergeCell ref="B49:B50"/>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67"/>
  <sheetViews>
    <sheetView view="pageBreakPreview" zoomScale="75" zoomScaleNormal="75" zoomScaleSheetLayoutView="75" workbookViewId="0">
      <selection activeCell="A47" sqref="A47:G47"/>
    </sheetView>
  </sheetViews>
  <sheetFormatPr defaultColWidth="9.5703125" defaultRowHeight="15"/>
  <cols>
    <col min="1" max="1" width="48.28515625" style="535" customWidth="1"/>
    <col min="2" max="2" width="12.28515625" style="535" customWidth="1"/>
    <col min="3" max="3" width="14.28515625" style="474" customWidth="1"/>
    <col min="4" max="4" width="15.85546875" style="474" customWidth="1"/>
    <col min="5" max="7" width="14.28515625" style="474" customWidth="1"/>
    <col min="8" max="8" width="13.85546875" style="474" customWidth="1"/>
    <col min="9" max="9" width="14.42578125" style="474" customWidth="1"/>
    <col min="10" max="16384" width="9.5703125" style="474"/>
  </cols>
  <sheetData>
    <row r="1" spans="1:7" s="533" customFormat="1" ht="12">
      <c r="A1" s="532"/>
      <c r="B1" s="532"/>
      <c r="G1" s="534" t="s">
        <v>237</v>
      </c>
    </row>
    <row r="2" spans="1:7" s="533" customFormat="1" ht="12">
      <c r="A2" s="532"/>
      <c r="B2" s="532"/>
      <c r="G2" s="534" t="s">
        <v>238</v>
      </c>
    </row>
    <row r="3" spans="1:7" s="533" customFormat="1" ht="12">
      <c r="A3" s="532"/>
      <c r="B3" s="532"/>
      <c r="G3" s="534" t="s">
        <v>239</v>
      </c>
    </row>
    <row r="4" spans="1:7" s="533" customFormat="1" ht="13.5" customHeight="1">
      <c r="A4" s="532"/>
      <c r="B4" s="532"/>
      <c r="G4" s="534" t="s">
        <v>240</v>
      </c>
    </row>
    <row r="5" spans="1:7" s="533" customFormat="1" ht="13.5" customHeight="1">
      <c r="A5" s="532"/>
      <c r="B5" s="463"/>
      <c r="G5" s="534" t="s">
        <v>241</v>
      </c>
    </row>
    <row r="6" spans="1:7" ht="13.5" customHeight="1">
      <c r="B6" s="465"/>
      <c r="C6" s="536"/>
      <c r="D6" s="536"/>
      <c r="E6" s="536"/>
    </row>
    <row r="7" spans="1:7">
      <c r="B7" s="465"/>
      <c r="C7" s="536"/>
      <c r="D7" s="536"/>
      <c r="G7" s="537" t="s">
        <v>242</v>
      </c>
    </row>
    <row r="8" spans="1:7" ht="13.5" customHeight="1">
      <c r="B8" s="465"/>
      <c r="C8" s="538"/>
      <c r="E8" s="538"/>
      <c r="F8" s="536"/>
      <c r="G8" s="536"/>
    </row>
    <row r="9" spans="1:7" s="494" customFormat="1" ht="15.75">
      <c r="D9" s="494" t="s">
        <v>382</v>
      </c>
    </row>
    <row r="10" spans="1:7" s="494" customFormat="1" ht="15.75">
      <c r="D10" s="494" t="s">
        <v>243</v>
      </c>
    </row>
    <row r="11" spans="1:7" s="494" customFormat="1" ht="15.75">
      <c r="D11" s="494" t="s">
        <v>244</v>
      </c>
    </row>
    <row r="12" spans="1:7" s="494" customFormat="1" ht="26.25" customHeight="1">
      <c r="D12" s="762" t="s">
        <v>347</v>
      </c>
      <c r="E12" s="762"/>
      <c r="F12" s="762"/>
      <c r="G12" s="762"/>
    </row>
    <row r="13" spans="1:7" s="494" customFormat="1" ht="15.75"/>
    <row r="14" spans="1:7" s="494" customFormat="1" ht="18" customHeight="1">
      <c r="D14" s="406"/>
      <c r="E14" s="406"/>
      <c r="F14" s="539"/>
      <c r="G14" s="406"/>
    </row>
    <row r="15" spans="1:7" s="276" customFormat="1" ht="15.75">
      <c r="A15" s="763" t="s">
        <v>5</v>
      </c>
      <c r="B15" s="763"/>
      <c r="C15" s="763"/>
      <c r="D15" s="763"/>
      <c r="E15" s="763"/>
      <c r="F15" s="763"/>
      <c r="G15" s="763"/>
    </row>
    <row r="16" spans="1:7" s="276" customFormat="1" ht="15.75">
      <c r="A16" s="764" t="s">
        <v>246</v>
      </c>
      <c r="B16" s="764"/>
      <c r="C16" s="764"/>
      <c r="D16" s="764"/>
      <c r="E16" s="764"/>
      <c r="F16" s="764"/>
      <c r="G16" s="764"/>
    </row>
    <row r="17" spans="1:256" s="276" customFormat="1" ht="15.75">
      <c r="A17" s="765" t="s">
        <v>6</v>
      </c>
      <c r="B17" s="765"/>
      <c r="C17" s="765"/>
      <c r="D17" s="765"/>
      <c r="E17" s="765"/>
      <c r="F17" s="765"/>
      <c r="G17" s="765"/>
    </row>
    <row r="18" spans="1:256" s="276" customFormat="1" ht="24" customHeight="1">
      <c r="A18" s="763" t="s">
        <v>36</v>
      </c>
      <c r="B18" s="763"/>
      <c r="C18" s="763"/>
      <c r="D18" s="763"/>
      <c r="E18" s="763"/>
      <c r="F18" s="763"/>
      <c r="G18" s="763"/>
    </row>
    <row r="19" spans="1:256" s="276" customFormat="1" ht="15" customHeight="1">
      <c r="A19" s="540"/>
      <c r="B19" s="540"/>
      <c r="C19" s="540"/>
      <c r="D19" s="540"/>
      <c r="E19" s="540"/>
      <c r="F19" s="540"/>
      <c r="G19" s="540"/>
    </row>
    <row r="20" spans="1:256" s="276" customFormat="1" ht="53.25" customHeight="1">
      <c r="A20" s="625" t="s">
        <v>389</v>
      </c>
      <c r="B20" s="625"/>
      <c r="C20" s="625"/>
      <c r="D20" s="625"/>
      <c r="E20" s="625"/>
      <c r="F20" s="625"/>
      <c r="G20" s="625"/>
    </row>
    <row r="21" spans="1:256" s="276" customFormat="1" ht="24.95" customHeight="1">
      <c r="A21" s="541" t="s">
        <v>248</v>
      </c>
      <c r="B21" s="472"/>
      <c r="C21" s="472"/>
      <c r="D21" s="472"/>
      <c r="E21" s="472"/>
      <c r="F21" s="472"/>
    </row>
    <row r="22" spans="1:256" s="169" customFormat="1" ht="132.75" customHeight="1">
      <c r="A22" s="637" t="s">
        <v>401</v>
      </c>
      <c r="B22" s="637"/>
      <c r="C22" s="637"/>
      <c r="D22" s="637"/>
      <c r="E22" s="637"/>
      <c r="F22" s="637"/>
      <c r="G22" s="637"/>
      <c r="H22" s="175"/>
      <c r="I22" s="176"/>
      <c r="J22" s="176"/>
      <c r="K22" s="176"/>
    </row>
    <row r="23" spans="1:256" s="276" customFormat="1" ht="15.75" customHeight="1">
      <c r="A23" s="468" t="s">
        <v>383</v>
      </c>
    </row>
    <row r="24" spans="1:256" s="297" customFormat="1" ht="17.25" customHeight="1">
      <c r="A24" s="626" t="s">
        <v>250</v>
      </c>
      <c r="B24" s="626"/>
      <c r="C24" s="626"/>
      <c r="D24" s="626"/>
      <c r="E24" s="626"/>
      <c r="F24" s="626"/>
      <c r="G24" s="626"/>
    </row>
    <row r="25" spans="1:256" s="297" customFormat="1" ht="30" customHeight="1">
      <c r="A25" s="626" t="s">
        <v>358</v>
      </c>
      <c r="B25" s="626"/>
      <c r="C25" s="626"/>
      <c r="D25" s="626"/>
      <c r="E25" s="626"/>
      <c r="F25" s="626"/>
      <c r="G25" s="626"/>
    </row>
    <row r="26" spans="1:256" s="469" customFormat="1" ht="15.75">
      <c r="A26" s="626" t="s">
        <v>352</v>
      </c>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626"/>
      <c r="AV26" s="626"/>
      <c r="AW26" s="626"/>
      <c r="AX26" s="626"/>
      <c r="AY26" s="626"/>
      <c r="AZ26" s="626"/>
      <c r="BA26" s="626"/>
      <c r="BB26" s="626"/>
      <c r="BC26" s="626"/>
      <c r="BD26" s="626"/>
      <c r="BE26" s="626"/>
      <c r="BF26" s="626"/>
      <c r="BG26" s="626"/>
      <c r="BH26" s="626"/>
      <c r="BI26" s="626"/>
      <c r="BJ26" s="626"/>
      <c r="BK26" s="626"/>
      <c r="BL26" s="626"/>
      <c r="BM26" s="626"/>
      <c r="BN26" s="626"/>
      <c r="BO26" s="626"/>
      <c r="BP26" s="626"/>
      <c r="BQ26" s="626"/>
      <c r="BR26" s="626"/>
      <c r="BS26" s="626"/>
      <c r="BT26" s="626"/>
      <c r="BU26" s="626"/>
      <c r="BV26" s="626"/>
      <c r="BW26" s="626"/>
      <c r="BX26" s="626"/>
      <c r="BY26" s="626"/>
      <c r="BZ26" s="626"/>
      <c r="CA26" s="626"/>
      <c r="CB26" s="626"/>
      <c r="CC26" s="626"/>
      <c r="CD26" s="626"/>
      <c r="CE26" s="626"/>
      <c r="CF26" s="626"/>
      <c r="CG26" s="626"/>
      <c r="CH26" s="626"/>
      <c r="CI26" s="626"/>
      <c r="CJ26" s="626"/>
      <c r="CK26" s="626"/>
      <c r="CL26" s="626"/>
      <c r="CM26" s="626"/>
      <c r="CN26" s="626"/>
      <c r="CO26" s="626"/>
      <c r="CP26" s="626"/>
      <c r="CQ26" s="626"/>
      <c r="CR26" s="626"/>
      <c r="CS26" s="626"/>
      <c r="CT26" s="626"/>
      <c r="CU26" s="626"/>
      <c r="CV26" s="626"/>
      <c r="CW26" s="626"/>
      <c r="CX26" s="626"/>
      <c r="CY26" s="626"/>
      <c r="CZ26" s="626"/>
      <c r="DA26" s="626"/>
      <c r="DB26" s="626"/>
      <c r="DC26" s="626"/>
      <c r="DD26" s="626"/>
      <c r="DE26" s="626"/>
      <c r="DF26" s="626"/>
      <c r="DG26" s="626"/>
      <c r="DH26" s="626"/>
      <c r="DI26" s="626"/>
      <c r="DJ26" s="626"/>
      <c r="DK26" s="626"/>
      <c r="DL26" s="626"/>
      <c r="DM26" s="626"/>
      <c r="DN26" s="626"/>
      <c r="DO26" s="626"/>
      <c r="DP26" s="626"/>
      <c r="DQ26" s="626"/>
      <c r="DR26" s="626"/>
      <c r="DS26" s="626"/>
      <c r="DT26" s="626"/>
      <c r="DU26" s="626"/>
      <c r="DV26" s="626"/>
      <c r="DW26" s="626"/>
      <c r="DX26" s="626"/>
      <c r="DY26" s="626"/>
      <c r="DZ26" s="626"/>
      <c r="EA26" s="626"/>
      <c r="EB26" s="626"/>
      <c r="EC26" s="626"/>
      <c r="ED26" s="626"/>
      <c r="EE26" s="626"/>
      <c r="EF26" s="626"/>
      <c r="EG26" s="626"/>
      <c r="EH26" s="626"/>
      <c r="EI26" s="626"/>
      <c r="EJ26" s="626"/>
      <c r="EK26" s="626"/>
      <c r="EL26" s="626"/>
      <c r="EM26" s="626"/>
      <c r="EN26" s="626"/>
      <c r="EO26" s="626"/>
      <c r="EP26" s="626"/>
      <c r="EQ26" s="626"/>
      <c r="ER26" s="626"/>
      <c r="ES26" s="626"/>
      <c r="ET26" s="626"/>
      <c r="EU26" s="626"/>
      <c r="EV26" s="626"/>
      <c r="EW26" s="626"/>
      <c r="EX26" s="626"/>
      <c r="EY26" s="626"/>
      <c r="EZ26" s="626"/>
      <c r="FA26" s="626"/>
      <c r="FB26" s="626"/>
      <c r="FC26" s="626"/>
      <c r="FD26" s="626"/>
      <c r="FE26" s="626"/>
      <c r="FF26" s="626"/>
      <c r="FG26" s="626"/>
      <c r="FH26" s="626"/>
      <c r="FI26" s="626"/>
      <c r="FJ26" s="626"/>
      <c r="FK26" s="626"/>
      <c r="FL26" s="626"/>
      <c r="FM26" s="626"/>
      <c r="FN26" s="626"/>
      <c r="FO26" s="626"/>
      <c r="FP26" s="626"/>
      <c r="FQ26" s="626"/>
      <c r="FR26" s="626"/>
      <c r="FS26" s="626"/>
      <c r="FT26" s="626"/>
      <c r="FU26" s="626"/>
      <c r="FV26" s="626"/>
      <c r="FW26" s="626"/>
      <c r="FX26" s="626"/>
      <c r="FY26" s="626"/>
      <c r="FZ26" s="626"/>
      <c r="GA26" s="626"/>
      <c r="GB26" s="626"/>
      <c r="GC26" s="626"/>
      <c r="GD26" s="626"/>
      <c r="GE26" s="626"/>
      <c r="GF26" s="626"/>
      <c r="GG26" s="626"/>
      <c r="GH26" s="626"/>
      <c r="GI26" s="626"/>
      <c r="GJ26" s="626"/>
      <c r="GK26" s="626"/>
      <c r="GL26" s="626"/>
      <c r="GM26" s="626"/>
      <c r="GN26" s="626"/>
      <c r="GO26" s="626"/>
      <c r="GP26" s="626"/>
      <c r="GQ26" s="626"/>
      <c r="GR26" s="626"/>
      <c r="GS26" s="626"/>
      <c r="GT26" s="626"/>
      <c r="GU26" s="626"/>
      <c r="GV26" s="626"/>
      <c r="GW26" s="626"/>
      <c r="GX26" s="626"/>
      <c r="GY26" s="626"/>
      <c r="GZ26" s="626"/>
      <c r="HA26" s="626"/>
      <c r="HB26" s="626"/>
      <c r="HC26" s="626"/>
      <c r="HD26" s="626"/>
      <c r="HE26" s="626"/>
      <c r="HF26" s="626"/>
      <c r="HG26" s="626"/>
      <c r="HH26" s="626"/>
      <c r="HI26" s="626"/>
      <c r="HJ26" s="626"/>
      <c r="HK26" s="626"/>
      <c r="HL26" s="626"/>
      <c r="HM26" s="626"/>
      <c r="HN26" s="626"/>
      <c r="HO26" s="626"/>
      <c r="HP26" s="626"/>
      <c r="HQ26" s="626"/>
      <c r="HR26" s="626"/>
      <c r="HS26" s="626"/>
      <c r="HT26" s="626"/>
      <c r="HU26" s="626"/>
      <c r="HV26" s="626"/>
      <c r="HW26" s="626"/>
      <c r="HX26" s="626"/>
      <c r="HY26" s="626"/>
      <c r="HZ26" s="626"/>
      <c r="IA26" s="626"/>
      <c r="IB26" s="626"/>
      <c r="IC26" s="626"/>
      <c r="ID26" s="626"/>
      <c r="IE26" s="626"/>
      <c r="IF26" s="626"/>
      <c r="IG26" s="626"/>
      <c r="IH26" s="626"/>
      <c r="II26" s="626"/>
      <c r="IJ26" s="626"/>
      <c r="IK26" s="626"/>
      <c r="IL26" s="626"/>
      <c r="IM26" s="626"/>
      <c r="IN26" s="626"/>
      <c r="IO26" s="626"/>
      <c r="IP26" s="626"/>
      <c r="IQ26" s="626"/>
      <c r="IR26" s="626"/>
      <c r="IS26" s="626"/>
      <c r="IT26" s="626"/>
      <c r="IU26" s="626"/>
      <c r="IV26" s="626"/>
    </row>
    <row r="27" spans="1:256" s="297" customFormat="1" ht="18.75" customHeight="1">
      <c r="A27" s="626" t="s">
        <v>353</v>
      </c>
      <c r="B27" s="626"/>
      <c r="C27" s="626"/>
      <c r="D27" s="626"/>
      <c r="E27" s="626"/>
      <c r="F27" s="626"/>
      <c r="G27" s="626"/>
    </row>
    <row r="28" spans="1:256" s="276" customFormat="1" ht="49.5" customHeight="1">
      <c r="A28" s="625" t="s">
        <v>384</v>
      </c>
      <c r="B28" s="625"/>
      <c r="C28" s="625"/>
      <c r="D28" s="625"/>
      <c r="E28" s="625"/>
      <c r="F28" s="625"/>
      <c r="G28" s="625"/>
      <c r="H28" s="541"/>
    </row>
    <row r="29" spans="1:256" s="276" customFormat="1" ht="28.9" customHeight="1">
      <c r="A29" s="468" t="s">
        <v>253</v>
      </c>
      <c r="H29" s="541"/>
    </row>
    <row r="30" spans="1:256" s="297" customFormat="1" ht="15.75" customHeight="1">
      <c r="A30" s="655" t="s">
        <v>254</v>
      </c>
      <c r="B30" s="655"/>
      <c r="C30" s="655"/>
      <c r="D30" s="655" t="s">
        <v>11</v>
      </c>
      <c r="E30" s="655" t="s">
        <v>68</v>
      </c>
      <c r="F30" s="655"/>
      <c r="G30" s="655"/>
    </row>
    <row r="31" spans="1:256" s="297" customFormat="1" ht="15.75">
      <c r="A31" s="655"/>
      <c r="B31" s="655"/>
      <c r="C31" s="655"/>
      <c r="D31" s="655"/>
      <c r="E31" s="493" t="s">
        <v>16</v>
      </c>
      <c r="F31" s="493" t="s">
        <v>17</v>
      </c>
      <c r="G31" s="493" t="s">
        <v>18</v>
      </c>
    </row>
    <row r="32" spans="1:256" s="297" customFormat="1" ht="15.75">
      <c r="A32" s="768" t="s">
        <v>385</v>
      </c>
      <c r="B32" s="768"/>
      <c r="C32" s="768"/>
      <c r="D32" s="493" t="s">
        <v>101</v>
      </c>
      <c r="E32" s="493">
        <v>70.8</v>
      </c>
      <c r="F32" s="493">
        <v>71</v>
      </c>
      <c r="G32" s="493">
        <v>71.2</v>
      </c>
    </row>
    <row r="33" spans="1:9" s="297" customFormat="1" ht="78.75" customHeight="1">
      <c r="A33" s="767" t="s">
        <v>402</v>
      </c>
      <c r="B33" s="767"/>
      <c r="C33" s="767"/>
      <c r="D33" s="767"/>
      <c r="E33" s="767"/>
      <c r="F33" s="767"/>
      <c r="G33" s="767"/>
    </row>
    <row r="34" spans="1:9" s="297" customFormat="1" ht="23.25" customHeight="1">
      <c r="A34" s="766" t="s">
        <v>9</v>
      </c>
      <c r="B34" s="766"/>
      <c r="C34" s="766"/>
      <c r="D34" s="766"/>
      <c r="E34" s="766"/>
      <c r="F34" s="766"/>
      <c r="G34" s="766"/>
    </row>
    <row r="35" spans="1:9" ht="31.5">
      <c r="A35" s="655" t="s">
        <v>10</v>
      </c>
      <c r="B35" s="655" t="s">
        <v>11</v>
      </c>
      <c r="C35" s="491" t="s">
        <v>12</v>
      </c>
      <c r="D35" s="491" t="s">
        <v>13</v>
      </c>
      <c r="E35" s="647" t="s">
        <v>14</v>
      </c>
      <c r="F35" s="648"/>
      <c r="G35" s="649"/>
      <c r="H35" s="538"/>
    </row>
    <row r="36" spans="1:9" s="276" customFormat="1" ht="15.75">
      <c r="A36" s="655"/>
      <c r="B36" s="655"/>
      <c r="C36" s="490" t="s">
        <v>15</v>
      </c>
      <c r="D36" s="490" t="s">
        <v>16</v>
      </c>
      <c r="E36" s="490" t="s">
        <v>17</v>
      </c>
      <c r="F36" s="490" t="s">
        <v>18</v>
      </c>
      <c r="G36" s="490" t="s">
        <v>38</v>
      </c>
    </row>
    <row r="37" spans="1:9" s="276" customFormat="1" ht="31.5" hidden="1" customHeight="1">
      <c r="A37" s="470" t="s">
        <v>19</v>
      </c>
      <c r="B37" s="493" t="s">
        <v>20</v>
      </c>
      <c r="C37" s="313"/>
      <c r="D37" s="313"/>
      <c r="E37" s="313"/>
      <c r="F37" s="313"/>
      <c r="G37" s="313"/>
    </row>
    <row r="38" spans="1:9" s="297" customFormat="1" ht="15.75" hidden="1" customHeight="1">
      <c r="A38" s="470" t="s">
        <v>21</v>
      </c>
      <c r="B38" s="493" t="s">
        <v>20</v>
      </c>
      <c r="C38" s="313">
        <f>C58</f>
        <v>0</v>
      </c>
      <c r="D38" s="313">
        <f t="shared" ref="D38:G38" si="0">D58</f>
        <v>0</v>
      </c>
      <c r="E38" s="313">
        <f t="shared" si="0"/>
        <v>29337</v>
      </c>
      <c r="F38" s="313">
        <f t="shared" si="0"/>
        <v>30951</v>
      </c>
      <c r="G38" s="313">
        <f t="shared" si="0"/>
        <v>31560</v>
      </c>
    </row>
    <row r="39" spans="1:9" s="297" customFormat="1" ht="31.5">
      <c r="A39" s="471" t="s">
        <v>22</v>
      </c>
      <c r="B39" s="498" t="s">
        <v>386</v>
      </c>
      <c r="C39" s="499">
        <f>SUM(C37:C38)</f>
        <v>0</v>
      </c>
      <c r="D39" s="499">
        <f>SUM(D37:D38)</f>
        <v>0</v>
      </c>
      <c r="E39" s="499">
        <f>SUM(E37:E38)</f>
        <v>29337</v>
      </c>
      <c r="F39" s="499">
        <f>SUM(F37:F38)</f>
        <v>30951</v>
      </c>
      <c r="G39" s="499">
        <f>SUM(G37:G38)</f>
        <v>31560</v>
      </c>
    </row>
    <row r="40" spans="1:9" s="276" customFormat="1" ht="21.75" customHeight="1">
      <c r="A40" s="625" t="s">
        <v>309</v>
      </c>
      <c r="B40" s="625"/>
      <c r="C40" s="625"/>
      <c r="D40" s="625"/>
      <c r="E40" s="625"/>
      <c r="F40" s="625"/>
      <c r="G40" s="625"/>
    </row>
    <row r="41" spans="1:9" s="276" customFormat="1" ht="19.5" customHeight="1">
      <c r="A41" s="294" t="s">
        <v>310</v>
      </c>
      <c r="B41" s="294"/>
      <c r="C41" s="294"/>
      <c r="D41" s="294"/>
      <c r="E41" s="294"/>
      <c r="F41" s="294"/>
      <c r="G41" s="294"/>
      <c r="H41" s="289"/>
    </row>
    <row r="42" spans="1:9" s="276" customFormat="1" ht="23.25" customHeight="1">
      <c r="A42" s="626" t="s">
        <v>387</v>
      </c>
      <c r="B42" s="626"/>
      <c r="C42" s="626"/>
      <c r="D42" s="626"/>
      <c r="E42" s="626"/>
      <c r="F42" s="626"/>
      <c r="G42" s="626"/>
      <c r="H42" s="289"/>
      <c r="I42" s="289"/>
    </row>
    <row r="43" spans="1:9" s="276" customFormat="1" ht="15.75" customHeight="1">
      <c r="A43" s="494" t="s">
        <v>263</v>
      </c>
      <c r="B43" s="297"/>
      <c r="C43" s="297"/>
      <c r="D43" s="297"/>
      <c r="E43" s="297"/>
      <c r="F43" s="297"/>
      <c r="G43" s="297"/>
    </row>
    <row r="44" spans="1:9" s="276" customFormat="1" ht="57.75" customHeight="1">
      <c r="A44" s="625" t="s">
        <v>388</v>
      </c>
      <c r="B44" s="625"/>
      <c r="C44" s="625"/>
      <c r="D44" s="625"/>
      <c r="E44" s="625"/>
      <c r="F44" s="625"/>
      <c r="G44" s="625"/>
    </row>
    <row r="45" spans="1:9" s="276" customFormat="1" ht="31.5">
      <c r="A45" s="769" t="s">
        <v>25</v>
      </c>
      <c r="B45" s="655" t="s">
        <v>11</v>
      </c>
      <c r="C45" s="491" t="s">
        <v>12</v>
      </c>
      <c r="D45" s="491" t="s">
        <v>13</v>
      </c>
      <c r="E45" s="647" t="s">
        <v>14</v>
      </c>
      <c r="F45" s="648"/>
      <c r="G45" s="649"/>
      <c r="H45" s="541"/>
    </row>
    <row r="46" spans="1:9" s="276" customFormat="1" ht="15.75" customHeight="1">
      <c r="A46" s="769"/>
      <c r="B46" s="769"/>
      <c r="C46" s="490" t="s">
        <v>15</v>
      </c>
      <c r="D46" s="490" t="s">
        <v>16</v>
      </c>
      <c r="E46" s="490" t="s">
        <v>17</v>
      </c>
      <c r="F46" s="490" t="s">
        <v>18</v>
      </c>
      <c r="G46" s="490" t="s">
        <v>38</v>
      </c>
      <c r="H46" s="541"/>
    </row>
    <row r="47" spans="1:9" ht="34.5" customHeight="1">
      <c r="A47" s="473" t="s">
        <v>403</v>
      </c>
      <c r="B47" s="493" t="s">
        <v>95</v>
      </c>
      <c r="C47" s="493"/>
      <c r="D47" s="493"/>
      <c r="E47" s="493">
        <v>4200</v>
      </c>
      <c r="F47" s="493">
        <v>4230</v>
      </c>
      <c r="G47" s="493">
        <v>4260</v>
      </c>
    </row>
    <row r="48" spans="1:9" s="297" customFormat="1" ht="15.75" customHeight="1">
      <c r="A48" s="294"/>
      <c r="B48" s="293"/>
      <c r="C48" s="293"/>
      <c r="D48" s="293"/>
      <c r="E48" s="293"/>
      <c r="F48" s="293"/>
      <c r="G48" s="293"/>
    </row>
    <row r="49" spans="1:252" s="297" customFormat="1" ht="31.5">
      <c r="A49" s="655" t="s">
        <v>26</v>
      </c>
      <c r="B49" s="655" t="s">
        <v>11</v>
      </c>
      <c r="C49" s="491" t="s">
        <v>12</v>
      </c>
      <c r="D49" s="491" t="s">
        <v>13</v>
      </c>
      <c r="E49" s="647" t="s">
        <v>14</v>
      </c>
      <c r="F49" s="648"/>
      <c r="G49" s="649"/>
    </row>
    <row r="50" spans="1:252" s="276" customFormat="1" ht="15.75">
      <c r="A50" s="655"/>
      <c r="B50" s="655"/>
      <c r="C50" s="490" t="s">
        <v>15</v>
      </c>
      <c r="D50" s="490" t="s">
        <v>16</v>
      </c>
      <c r="E50" s="490" t="s">
        <v>17</v>
      </c>
      <c r="F50" s="490" t="s">
        <v>18</v>
      </c>
      <c r="G50" s="490" t="s">
        <v>38</v>
      </c>
    </row>
    <row r="51" spans="1:252" s="276" customFormat="1" ht="12.75" hidden="1" customHeight="1">
      <c r="A51" s="320"/>
      <c r="B51" s="493" t="s">
        <v>44</v>
      </c>
      <c r="C51" s="493" t="s">
        <v>346</v>
      </c>
      <c r="D51" s="493"/>
      <c r="E51" s="493"/>
      <c r="F51" s="493"/>
      <c r="G51" s="493"/>
    </row>
    <row r="52" spans="1:252" s="276" customFormat="1" ht="36" hidden="1" customHeight="1">
      <c r="A52" s="320"/>
      <c r="B52" s="493" t="s">
        <v>44</v>
      </c>
      <c r="C52" s="493"/>
      <c r="D52" s="493"/>
      <c r="E52" s="493"/>
      <c r="F52" s="493"/>
      <c r="G52" s="493"/>
    </row>
    <row r="53" spans="1:252" s="276" customFormat="1" ht="24" hidden="1" customHeight="1">
      <c r="A53" s="320"/>
      <c r="B53" s="493" t="s">
        <v>44</v>
      </c>
      <c r="C53" s="493"/>
      <c r="D53" s="493"/>
      <c r="E53" s="493"/>
      <c r="F53" s="493"/>
      <c r="G53" s="493"/>
    </row>
    <row r="54" spans="1:252" s="276" customFormat="1" ht="31.5" hidden="1" customHeight="1">
      <c r="A54" s="293"/>
      <c r="B54" s="293"/>
      <c r="C54" s="293"/>
      <c r="D54" s="293"/>
      <c r="E54" s="293"/>
      <c r="F54" s="293"/>
      <c r="G54" s="293"/>
    </row>
    <row r="55" spans="1:252" s="276" customFormat="1" ht="40.5" hidden="1" customHeight="1">
      <c r="A55" s="655" t="s">
        <v>26</v>
      </c>
      <c r="B55" s="655" t="s">
        <v>11</v>
      </c>
      <c r="C55" s="493" t="s">
        <v>12</v>
      </c>
      <c r="D55" s="493" t="s">
        <v>13</v>
      </c>
      <c r="E55" s="655" t="s">
        <v>14</v>
      </c>
      <c r="F55" s="655"/>
      <c r="G55" s="655"/>
    </row>
    <row r="56" spans="1:252" s="276" customFormat="1" ht="21.75" hidden="1" customHeight="1">
      <c r="A56" s="655"/>
      <c r="B56" s="655"/>
      <c r="C56" s="493" t="s">
        <v>264</v>
      </c>
      <c r="D56" s="493" t="s">
        <v>15</v>
      </c>
      <c r="E56" s="493" t="s">
        <v>16</v>
      </c>
      <c r="F56" s="493" t="s">
        <v>17</v>
      </c>
      <c r="G56" s="493" t="s">
        <v>18</v>
      </c>
    </row>
    <row r="57" spans="1:252" s="276" customFormat="1" ht="15.75">
      <c r="A57" s="501" t="s">
        <v>21</v>
      </c>
      <c r="B57" s="493" t="s">
        <v>20</v>
      </c>
      <c r="C57" s="313"/>
      <c r="D57" s="313"/>
      <c r="E57" s="313">
        <v>29337</v>
      </c>
      <c r="F57" s="313">
        <v>30951</v>
      </c>
      <c r="G57" s="313">
        <v>31560</v>
      </c>
    </row>
    <row r="58" spans="1:252" s="276" customFormat="1" ht="37.5" customHeight="1">
      <c r="A58" s="497" t="s">
        <v>27</v>
      </c>
      <c r="B58" s="498" t="s">
        <v>20</v>
      </c>
      <c r="C58" s="499">
        <f>C57</f>
        <v>0</v>
      </c>
      <c r="D58" s="499">
        <f t="shared" ref="D58:G58" si="1">D57</f>
        <v>0</v>
      </c>
      <c r="E58" s="499">
        <f t="shared" si="1"/>
        <v>29337</v>
      </c>
      <c r="F58" s="499">
        <f t="shared" si="1"/>
        <v>30951</v>
      </c>
      <c r="G58" s="499">
        <f t="shared" si="1"/>
        <v>31560</v>
      </c>
    </row>
    <row r="59" spans="1:252" s="276" customFormat="1" ht="23.25" customHeight="1">
      <c r="A59" s="293"/>
      <c r="B59" s="293"/>
    </row>
    <row r="60" spans="1:252" s="276" customFormat="1" ht="24" customHeight="1">
      <c r="A60" s="293"/>
      <c r="B60" s="293"/>
      <c r="IR60" s="275"/>
    </row>
    <row r="61" spans="1:252" s="276" customFormat="1" ht="41.25" customHeight="1">
      <c r="A61" s="293"/>
      <c r="B61" s="293"/>
      <c r="IR61" s="275"/>
    </row>
    <row r="62" spans="1:252" s="276" customFormat="1" ht="15.75">
      <c r="A62" s="293"/>
      <c r="B62" s="293"/>
    </row>
    <row r="63" spans="1:252" s="276" customFormat="1" ht="15.75">
      <c r="A63" s="293"/>
      <c r="B63" s="293"/>
    </row>
    <row r="64" spans="1:252" s="276" customFormat="1" ht="15.75">
      <c r="A64" s="293"/>
      <c r="B64" s="293"/>
    </row>
    <row r="65" spans="1:7" s="276" customFormat="1" ht="15.75">
      <c r="A65" s="535"/>
      <c r="B65" s="535"/>
      <c r="C65" s="474"/>
      <c r="D65" s="474"/>
      <c r="E65" s="474"/>
      <c r="F65" s="474"/>
      <c r="G65" s="474"/>
    </row>
    <row r="66" spans="1:7" s="276" customFormat="1" ht="15.75">
      <c r="A66" s="535"/>
      <c r="B66" s="535"/>
      <c r="C66" s="474"/>
      <c r="D66" s="474"/>
      <c r="E66" s="474"/>
      <c r="F66" s="474"/>
      <c r="G66" s="474"/>
    </row>
    <row r="67" spans="1:7" s="276" customFormat="1" ht="15.75">
      <c r="A67" s="535"/>
      <c r="B67" s="535"/>
      <c r="C67" s="474"/>
      <c r="D67" s="474"/>
      <c r="E67" s="474"/>
      <c r="F67" s="474"/>
      <c r="G67" s="474"/>
    </row>
  </sheetData>
  <sheetProtection selectLockedCells="1" selectUnlockedCells="1"/>
  <mergeCells count="69">
    <mergeCell ref="A55:A56"/>
    <mergeCell ref="B55:B56"/>
    <mergeCell ref="E55:G55"/>
    <mergeCell ref="A49:A50"/>
    <mergeCell ref="B49:B50"/>
    <mergeCell ref="E49:G49"/>
    <mergeCell ref="A45:A46"/>
    <mergeCell ref="B45:B46"/>
    <mergeCell ref="E45:G45"/>
    <mergeCell ref="A35:A36"/>
    <mergeCell ref="B35:B36"/>
    <mergeCell ref="E35:G35"/>
    <mergeCell ref="A40:G40"/>
    <mergeCell ref="A42:G42"/>
    <mergeCell ref="A44:G44"/>
    <mergeCell ref="A34:G34"/>
    <mergeCell ref="A33:G33"/>
    <mergeCell ref="A30:C31"/>
    <mergeCell ref="D30:D31"/>
    <mergeCell ref="E30:G30"/>
    <mergeCell ref="A32:C32"/>
    <mergeCell ref="HX26:ID26"/>
    <mergeCell ref="IE26:IK26"/>
    <mergeCell ref="IL26:IR26"/>
    <mergeCell ref="IS26:IV26"/>
    <mergeCell ref="A27:G27"/>
    <mergeCell ref="HJ26:HP26"/>
    <mergeCell ref="HQ26:HW26"/>
    <mergeCell ref="EK26:EQ26"/>
    <mergeCell ref="CU26:DA26"/>
    <mergeCell ref="V26:AB26"/>
    <mergeCell ref="AC26:AI26"/>
    <mergeCell ref="AJ26:AP26"/>
    <mergeCell ref="AQ26:AW26"/>
    <mergeCell ref="AX26:BD26"/>
    <mergeCell ref="BE26:BK26"/>
    <mergeCell ref="BL26:BR26"/>
    <mergeCell ref="A28:G28"/>
    <mergeCell ref="GH26:GN26"/>
    <mergeCell ref="GO26:GU26"/>
    <mergeCell ref="GV26:HB26"/>
    <mergeCell ref="HC26:HI26"/>
    <mergeCell ref="ER26:EX26"/>
    <mergeCell ref="EY26:FE26"/>
    <mergeCell ref="FF26:FL26"/>
    <mergeCell ref="FM26:FS26"/>
    <mergeCell ref="FT26:FZ26"/>
    <mergeCell ref="GA26:GG26"/>
    <mergeCell ref="DB26:DH26"/>
    <mergeCell ref="DI26:DO26"/>
    <mergeCell ref="DP26:DV26"/>
    <mergeCell ref="DW26:EC26"/>
    <mergeCell ref="ED26:EJ26"/>
    <mergeCell ref="BS26:BY26"/>
    <mergeCell ref="BZ26:CF26"/>
    <mergeCell ref="CG26:CM26"/>
    <mergeCell ref="CN26:CT26"/>
    <mergeCell ref="O26:U26"/>
    <mergeCell ref="D12:G12"/>
    <mergeCell ref="A15:G15"/>
    <mergeCell ref="A16:G16"/>
    <mergeCell ref="A17:G17"/>
    <mergeCell ref="A18:G18"/>
    <mergeCell ref="H26:N26"/>
    <mergeCell ref="A20:G20"/>
    <mergeCell ref="A22:G22"/>
    <mergeCell ref="A24:G24"/>
    <mergeCell ref="A25:G25"/>
    <mergeCell ref="A26:G26"/>
  </mergeCells>
  <printOptions horizontalCentered="1"/>
  <pageMargins left="0.39370078740157483" right="0.39370078740157483" top="0.39370078740157483" bottom="0.39370078740157483" header="0.39370078740157483" footer="0.39370078740157483"/>
  <pageSetup paperSize="9" scale="97" firstPageNumber="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R53"/>
  <sheetViews>
    <sheetView view="pageBreakPreview" topLeftCell="A37" zoomScale="75" zoomScaleNormal="70" zoomScaleSheetLayoutView="75" workbookViewId="0">
      <selection activeCell="R26" sqref="R26"/>
    </sheetView>
  </sheetViews>
  <sheetFormatPr defaultColWidth="9.140625" defaultRowHeight="15"/>
  <cols>
    <col min="1" max="1" width="43.85546875" style="104" customWidth="1"/>
    <col min="2" max="2" width="19.5703125" style="104" customWidth="1"/>
    <col min="3" max="3" width="14.28515625" style="107" customWidth="1"/>
    <col min="4" max="4" width="16.42578125" style="107" customWidth="1"/>
    <col min="5" max="5" width="15.42578125" style="107" customWidth="1"/>
    <col min="6" max="6" width="14.28515625" style="107" customWidth="1"/>
    <col min="7" max="7" width="14.140625" style="107" customWidth="1"/>
    <col min="8" max="8" width="13.42578125" style="107" customWidth="1"/>
    <col min="9" max="9" width="14" style="107" customWidth="1"/>
    <col min="10" max="16384" width="9.140625" style="107"/>
  </cols>
  <sheetData>
    <row r="1" spans="1:7" s="461" customFormat="1" ht="12">
      <c r="A1" s="460"/>
      <c r="B1" s="460"/>
      <c r="G1" s="462" t="s">
        <v>237</v>
      </c>
    </row>
    <row r="2" spans="1:7" s="461" customFormat="1" ht="12">
      <c r="A2" s="460"/>
      <c r="B2" s="460"/>
      <c r="G2" s="462" t="s">
        <v>238</v>
      </c>
    </row>
    <row r="3" spans="1:7" s="461" customFormat="1" ht="12">
      <c r="A3" s="460"/>
      <c r="B3" s="460"/>
      <c r="G3" s="462" t="s">
        <v>239</v>
      </c>
    </row>
    <row r="4" spans="1:7" s="461" customFormat="1" ht="13.5" customHeight="1">
      <c r="A4" s="460"/>
      <c r="B4" s="460"/>
      <c r="G4" s="462" t="s">
        <v>240</v>
      </c>
    </row>
    <row r="5" spans="1:7" s="461" customFormat="1" ht="13.5" customHeight="1">
      <c r="A5" s="460"/>
      <c r="B5" s="463"/>
      <c r="G5" s="462" t="s">
        <v>241</v>
      </c>
    </row>
    <row r="6" spans="1:7" s="300" customFormat="1" ht="13.5" customHeight="1">
      <c r="A6" s="464"/>
      <c r="B6" s="465"/>
      <c r="C6" s="466"/>
      <c r="D6" s="466"/>
      <c r="E6" s="466"/>
    </row>
    <row r="7" spans="1:7" s="300" customFormat="1">
      <c r="A7" s="464"/>
      <c r="B7" s="465"/>
      <c r="C7" s="466"/>
      <c r="D7" s="466"/>
      <c r="G7" s="467" t="s">
        <v>242</v>
      </c>
    </row>
    <row r="8" spans="1:7" s="300" customFormat="1" ht="13.5" customHeight="1">
      <c r="A8" s="464"/>
      <c r="B8" s="465"/>
      <c r="C8" s="302"/>
      <c r="E8" s="302"/>
      <c r="F8" s="466"/>
      <c r="G8" s="466"/>
    </row>
    <row r="9" spans="1:7" s="298" customFormat="1" ht="15.75">
      <c r="D9" s="298" t="s">
        <v>382</v>
      </c>
    </row>
    <row r="10" spans="1:7" s="298" customFormat="1" ht="15.75">
      <c r="D10" s="298" t="s">
        <v>243</v>
      </c>
    </row>
    <row r="11" spans="1:7" s="298" customFormat="1" ht="15.75">
      <c r="D11" s="298" t="s">
        <v>244</v>
      </c>
    </row>
    <row r="12" spans="1:7" s="298" customFormat="1" ht="26.25" customHeight="1">
      <c r="D12" s="762" t="s">
        <v>347</v>
      </c>
      <c r="E12" s="762"/>
      <c r="F12" s="762"/>
      <c r="G12" s="762"/>
    </row>
    <row r="13" spans="1:7" s="298" customFormat="1" ht="15.75"/>
    <row r="14" spans="1:7" s="298" customFormat="1" ht="18" customHeight="1">
      <c r="D14" s="110"/>
      <c r="E14" s="110"/>
      <c r="F14" s="451"/>
      <c r="G14" s="110"/>
    </row>
    <row r="15" spans="1:7" s="310" customFormat="1" ht="15.75">
      <c r="A15" s="772" t="s">
        <v>5</v>
      </c>
      <c r="B15" s="772"/>
      <c r="C15" s="772"/>
      <c r="D15" s="772"/>
      <c r="E15" s="772"/>
      <c r="F15" s="772"/>
      <c r="G15" s="772"/>
    </row>
    <row r="16" spans="1:7" s="310" customFormat="1" ht="15.75">
      <c r="A16" s="773" t="s">
        <v>246</v>
      </c>
      <c r="B16" s="773"/>
      <c r="C16" s="773"/>
      <c r="D16" s="773"/>
      <c r="E16" s="773"/>
      <c r="F16" s="773"/>
      <c r="G16" s="773"/>
    </row>
    <row r="17" spans="1:11" s="310" customFormat="1" ht="15.75">
      <c r="A17" s="774" t="s">
        <v>6</v>
      </c>
      <c r="B17" s="774"/>
      <c r="C17" s="774"/>
      <c r="D17" s="774"/>
      <c r="E17" s="774"/>
      <c r="F17" s="774"/>
      <c r="G17" s="774"/>
    </row>
    <row r="18" spans="1:11" s="310" customFormat="1" ht="15" customHeight="1">
      <c r="A18" s="772" t="s">
        <v>36</v>
      </c>
      <c r="B18" s="772"/>
      <c r="C18" s="772"/>
      <c r="D18" s="772"/>
      <c r="E18" s="772"/>
      <c r="F18" s="772"/>
      <c r="G18" s="772"/>
    </row>
    <row r="19" spans="1:11" ht="12.75" customHeight="1">
      <c r="A19" s="269"/>
      <c r="B19" s="269"/>
      <c r="C19" s="328"/>
      <c r="D19" s="328"/>
      <c r="E19" s="328"/>
      <c r="F19" s="328"/>
      <c r="G19" s="328"/>
      <c r="H19" s="324"/>
      <c r="I19" s="324"/>
    </row>
    <row r="20" spans="1:11" ht="40.15" customHeight="1">
      <c r="A20" s="619" t="s">
        <v>395</v>
      </c>
      <c r="B20" s="619"/>
      <c r="C20" s="619"/>
      <c r="D20" s="619"/>
      <c r="E20" s="619"/>
      <c r="F20" s="619"/>
      <c r="G20" s="619"/>
      <c r="H20" s="324"/>
      <c r="I20" s="324"/>
    </row>
    <row r="21" spans="1:11" s="253" customFormat="1" ht="24.75" customHeight="1">
      <c r="A21" s="619" t="s">
        <v>390</v>
      </c>
      <c r="B21" s="619"/>
      <c r="C21" s="619"/>
      <c r="D21" s="619"/>
      <c r="E21" s="619"/>
      <c r="F21" s="619"/>
      <c r="G21" s="619"/>
      <c r="H21" s="328"/>
      <c r="I21" s="328"/>
    </row>
    <row r="22" spans="1:11" s="169" customFormat="1" ht="103.5" customHeight="1">
      <c r="A22" s="637" t="s">
        <v>404</v>
      </c>
      <c r="B22" s="637"/>
      <c r="C22" s="637"/>
      <c r="D22" s="637"/>
      <c r="E22" s="637"/>
      <c r="F22" s="637"/>
      <c r="G22" s="637"/>
      <c r="H22" s="175"/>
      <c r="I22" s="176"/>
      <c r="J22" s="176"/>
      <c r="K22" s="176"/>
    </row>
    <row r="23" spans="1:11" s="452" customFormat="1" ht="15.75">
      <c r="A23" s="475" t="s">
        <v>391</v>
      </c>
    </row>
    <row r="24" spans="1:11" s="340" customFormat="1" ht="17.25" customHeight="1">
      <c r="A24" s="770" t="s">
        <v>351</v>
      </c>
      <c r="B24" s="770"/>
      <c r="C24" s="770"/>
      <c r="D24" s="770"/>
      <c r="E24" s="770"/>
      <c r="F24" s="770"/>
      <c r="G24" s="770"/>
    </row>
    <row r="25" spans="1:11" s="340" customFormat="1" ht="36" customHeight="1">
      <c r="A25" s="623" t="s">
        <v>317</v>
      </c>
      <c r="B25" s="623"/>
      <c r="C25" s="623"/>
      <c r="D25" s="623"/>
      <c r="E25" s="623"/>
      <c r="F25" s="623"/>
      <c r="G25" s="623"/>
    </row>
    <row r="26" spans="1:11" s="253" customFormat="1" ht="16.5" customHeight="1">
      <c r="A26" s="619" t="s">
        <v>392</v>
      </c>
      <c r="B26" s="619"/>
      <c r="C26" s="619"/>
      <c r="D26" s="619"/>
      <c r="E26" s="619"/>
      <c r="F26" s="619"/>
      <c r="G26" s="619"/>
      <c r="H26" s="328"/>
      <c r="I26" s="328"/>
    </row>
    <row r="27" spans="1:11" s="340" customFormat="1" ht="14.25" customHeight="1">
      <c r="A27" s="623" t="s">
        <v>372</v>
      </c>
      <c r="B27" s="623"/>
      <c r="C27" s="623"/>
      <c r="D27" s="623"/>
      <c r="E27" s="623"/>
      <c r="F27" s="623"/>
      <c r="G27" s="623"/>
    </row>
    <row r="28" spans="1:11" ht="44.25" customHeight="1">
      <c r="A28" s="619" t="s">
        <v>396</v>
      </c>
      <c r="B28" s="619"/>
      <c r="C28" s="619"/>
      <c r="D28" s="619"/>
      <c r="E28" s="619"/>
      <c r="F28" s="619"/>
      <c r="G28" s="619"/>
      <c r="H28" s="109"/>
    </row>
    <row r="29" spans="1:11" s="340" customFormat="1" ht="15.75">
      <c r="A29" s="453" t="s">
        <v>253</v>
      </c>
      <c r="B29" s="454"/>
      <c r="C29" s="454"/>
      <c r="D29" s="454"/>
      <c r="E29" s="454"/>
      <c r="F29" s="454"/>
      <c r="G29" s="454"/>
    </row>
    <row r="30" spans="1:11" s="407" customFormat="1" ht="36.950000000000003" customHeight="1">
      <c r="A30" s="728" t="s">
        <v>67</v>
      </c>
      <c r="B30" s="728" t="s">
        <v>11</v>
      </c>
      <c r="C30" s="227" t="s">
        <v>12</v>
      </c>
      <c r="D30" s="227" t="s">
        <v>13</v>
      </c>
      <c r="E30" s="647" t="s">
        <v>14</v>
      </c>
      <c r="F30" s="648"/>
      <c r="G30" s="649"/>
    </row>
    <row r="31" spans="1:11" s="407" customFormat="1" ht="23.25" customHeight="1">
      <c r="A31" s="728"/>
      <c r="B31" s="728"/>
      <c r="C31" s="226" t="s">
        <v>15</v>
      </c>
      <c r="D31" s="226" t="s">
        <v>16</v>
      </c>
      <c r="E31" s="226" t="s">
        <v>17</v>
      </c>
      <c r="F31" s="226" t="s">
        <v>18</v>
      </c>
      <c r="G31" s="226" t="s">
        <v>38</v>
      </c>
    </row>
    <row r="32" spans="1:11" ht="25.5" customHeight="1">
      <c r="A32" s="478" t="s">
        <v>397</v>
      </c>
      <c r="B32" s="250" t="s">
        <v>73</v>
      </c>
      <c r="C32" s="476"/>
      <c r="D32" s="476">
        <v>0</v>
      </c>
      <c r="E32" s="325">
        <v>75</v>
      </c>
      <c r="F32" s="325">
        <v>0</v>
      </c>
      <c r="G32" s="325">
        <v>0</v>
      </c>
    </row>
    <row r="33" spans="1:8" ht="15.75">
      <c r="A33" s="477"/>
      <c r="B33" s="730"/>
      <c r="C33" s="730"/>
      <c r="D33" s="730"/>
      <c r="E33" s="730"/>
      <c r="F33" s="730"/>
      <c r="G33" s="730"/>
      <c r="H33" s="109"/>
    </row>
    <row r="34" spans="1:8" ht="57" customHeight="1">
      <c r="A34" s="775" t="s">
        <v>400</v>
      </c>
      <c r="B34" s="775"/>
      <c r="C34" s="775"/>
      <c r="D34" s="775"/>
      <c r="E34" s="775"/>
      <c r="F34" s="775"/>
      <c r="G34" s="775"/>
    </row>
    <row r="35" spans="1:8" ht="25.5" customHeight="1">
      <c r="A35" s="771" t="s">
        <v>9</v>
      </c>
      <c r="B35" s="771"/>
      <c r="C35" s="771"/>
      <c r="D35" s="771"/>
      <c r="E35" s="771"/>
      <c r="F35" s="771"/>
      <c r="G35" s="771"/>
    </row>
    <row r="36" spans="1:8" ht="31.5" customHeight="1">
      <c r="A36" s="654" t="s">
        <v>10</v>
      </c>
      <c r="B36" s="654" t="s">
        <v>11</v>
      </c>
      <c r="C36" s="227" t="s">
        <v>12</v>
      </c>
      <c r="D36" s="227" t="s">
        <v>13</v>
      </c>
      <c r="E36" s="647" t="s">
        <v>14</v>
      </c>
      <c r="F36" s="648"/>
      <c r="G36" s="649"/>
    </row>
    <row r="37" spans="1:8" ht="17.25" customHeight="1">
      <c r="A37" s="654"/>
      <c r="B37" s="654"/>
      <c r="C37" s="226" t="s">
        <v>15</v>
      </c>
      <c r="D37" s="226" t="s">
        <v>16</v>
      </c>
      <c r="E37" s="226" t="s">
        <v>17</v>
      </c>
      <c r="F37" s="226" t="s">
        <v>18</v>
      </c>
      <c r="G37" s="226" t="s">
        <v>38</v>
      </c>
    </row>
    <row r="38" spans="1:8" ht="30" customHeight="1">
      <c r="A38" s="272" t="s">
        <v>22</v>
      </c>
      <c r="B38" s="273" t="s">
        <v>20</v>
      </c>
      <c r="C38" s="274">
        <f>C53</f>
        <v>0</v>
      </c>
      <c r="D38" s="274">
        <f t="shared" ref="D38:G38" si="0">D53</f>
        <v>0</v>
      </c>
      <c r="E38" s="274">
        <f t="shared" si="0"/>
        <v>223736</v>
      </c>
      <c r="F38" s="274">
        <f t="shared" si="0"/>
        <v>0</v>
      </c>
      <c r="G38" s="274">
        <f t="shared" si="0"/>
        <v>0</v>
      </c>
      <c r="H38" s="324"/>
    </row>
    <row r="39" spans="1:8" ht="9.4" customHeight="1">
      <c r="A39" s="331"/>
      <c r="B39" s="332"/>
      <c r="C39" s="333"/>
      <c r="D39" s="333"/>
      <c r="E39" s="333"/>
      <c r="F39" s="333"/>
      <c r="G39" s="333"/>
      <c r="H39" s="330"/>
    </row>
    <row r="40" spans="1:8" s="253" customFormat="1" ht="15.75" customHeight="1">
      <c r="A40" s="619" t="s">
        <v>325</v>
      </c>
      <c r="B40" s="619"/>
      <c r="C40" s="619"/>
      <c r="D40" s="619"/>
      <c r="E40" s="619"/>
      <c r="F40" s="619"/>
      <c r="G40" s="619"/>
    </row>
    <row r="41" spans="1:8" s="253" customFormat="1" ht="15.75">
      <c r="A41" s="331" t="s">
        <v>29</v>
      </c>
      <c r="B41" s="331"/>
      <c r="C41" s="331"/>
      <c r="D41" s="331"/>
      <c r="E41" s="331"/>
      <c r="F41" s="331"/>
      <c r="G41" s="331"/>
    </row>
    <row r="42" spans="1:8" s="340" customFormat="1" ht="32.65" customHeight="1">
      <c r="A42" s="623" t="s">
        <v>393</v>
      </c>
      <c r="B42" s="623"/>
      <c r="C42" s="623"/>
      <c r="D42" s="623"/>
      <c r="E42" s="623"/>
      <c r="F42" s="623"/>
      <c r="G42" s="623"/>
    </row>
    <row r="43" spans="1:8" s="340" customFormat="1" ht="15.75">
      <c r="A43" s="110" t="s">
        <v>394</v>
      </c>
    </row>
    <row r="44" spans="1:8" s="253" customFormat="1" ht="48.75" customHeight="1">
      <c r="A44" s="619" t="s">
        <v>399</v>
      </c>
      <c r="B44" s="619"/>
      <c r="C44" s="619"/>
      <c r="D44" s="619"/>
      <c r="E44" s="619"/>
      <c r="F44" s="619"/>
      <c r="G44" s="619"/>
    </row>
    <row r="45" spans="1:8" s="480" customFormat="1" ht="15.75" hidden="1" customHeight="1">
      <c r="A45" s="479"/>
      <c r="B45" s="479"/>
      <c r="C45" s="479"/>
      <c r="D45" s="479"/>
      <c r="E45" s="479"/>
      <c r="F45" s="479"/>
      <c r="G45" s="479"/>
    </row>
    <row r="46" spans="1:8" s="253" customFormat="1" ht="31.5">
      <c r="A46" s="654" t="s">
        <v>25</v>
      </c>
      <c r="B46" s="654" t="s">
        <v>11</v>
      </c>
      <c r="C46" s="227" t="s">
        <v>12</v>
      </c>
      <c r="D46" s="227" t="s">
        <v>13</v>
      </c>
      <c r="E46" s="647" t="s">
        <v>14</v>
      </c>
      <c r="F46" s="648"/>
      <c r="G46" s="649"/>
    </row>
    <row r="47" spans="1:8" s="253" customFormat="1" ht="15.75">
      <c r="A47" s="654"/>
      <c r="B47" s="654"/>
      <c r="C47" s="226" t="s">
        <v>15</v>
      </c>
      <c r="D47" s="226" t="s">
        <v>16</v>
      </c>
      <c r="E47" s="226" t="s">
        <v>17</v>
      </c>
      <c r="F47" s="226" t="s">
        <v>18</v>
      </c>
      <c r="G47" s="226" t="s">
        <v>38</v>
      </c>
    </row>
    <row r="48" spans="1:8" s="253" customFormat="1" ht="47.25">
      <c r="A48" s="478" t="s">
        <v>398</v>
      </c>
      <c r="B48" s="267" t="s">
        <v>44</v>
      </c>
      <c r="C48" s="267"/>
      <c r="D48" s="267"/>
      <c r="E48" s="267">
        <v>1</v>
      </c>
      <c r="F48" s="267"/>
      <c r="G48" s="267"/>
    </row>
    <row r="49" spans="1:252" s="253" customFormat="1" ht="15.75">
      <c r="A49" s="262"/>
      <c r="B49" s="481"/>
      <c r="C49" s="481"/>
      <c r="D49" s="481"/>
      <c r="E49" s="481"/>
      <c r="F49" s="481"/>
      <c r="G49" s="481"/>
    </row>
    <row r="50" spans="1:252" s="253" customFormat="1" ht="31.5">
      <c r="A50" s="654" t="s">
        <v>26</v>
      </c>
      <c r="B50" s="654" t="s">
        <v>11</v>
      </c>
      <c r="C50" s="227" t="s">
        <v>12</v>
      </c>
      <c r="D50" s="227" t="s">
        <v>13</v>
      </c>
      <c r="E50" s="647" t="s">
        <v>14</v>
      </c>
      <c r="F50" s="648"/>
      <c r="G50" s="649"/>
    </row>
    <row r="51" spans="1:252" s="253" customFormat="1" ht="15.75">
      <c r="A51" s="654"/>
      <c r="B51" s="654"/>
      <c r="C51" s="226" t="s">
        <v>15</v>
      </c>
      <c r="D51" s="226" t="s">
        <v>16</v>
      </c>
      <c r="E51" s="226" t="s">
        <v>17</v>
      </c>
      <c r="F51" s="226" t="s">
        <v>18</v>
      </c>
      <c r="G51" s="226" t="s">
        <v>38</v>
      </c>
    </row>
    <row r="52" spans="1:252" s="253" customFormat="1" ht="15.75">
      <c r="A52" s="270" t="s">
        <v>21</v>
      </c>
      <c r="B52" s="267" t="s">
        <v>20</v>
      </c>
      <c r="C52" s="339"/>
      <c r="D52" s="271"/>
      <c r="E52" s="339">
        <v>223736</v>
      </c>
      <c r="F52" s="339"/>
      <c r="G52" s="339"/>
      <c r="IR52" s="252"/>
    </row>
    <row r="53" spans="1:252" s="253" customFormat="1" ht="37.5" customHeight="1">
      <c r="A53" s="272" t="s">
        <v>27</v>
      </c>
      <c r="B53" s="273" t="s">
        <v>20</v>
      </c>
      <c r="C53" s="274">
        <f>SUM(C52)</f>
        <v>0</v>
      </c>
      <c r="D53" s="274">
        <f>SUM(D52)</f>
        <v>0</v>
      </c>
      <c r="E53" s="274">
        <f>E52</f>
        <v>223736</v>
      </c>
      <c r="F53" s="274">
        <f>F52</f>
        <v>0</v>
      </c>
      <c r="G53" s="274">
        <f>G52</f>
        <v>0</v>
      </c>
      <c r="IR53" s="252"/>
    </row>
  </sheetData>
  <sheetProtection selectLockedCells="1" selectUnlockedCells="1"/>
  <mergeCells count="31">
    <mergeCell ref="A50:A51"/>
    <mergeCell ref="B50:B51"/>
    <mergeCell ref="E50:G50"/>
    <mergeCell ref="D12:G12"/>
    <mergeCell ref="A15:G15"/>
    <mergeCell ref="A16:G16"/>
    <mergeCell ref="A17:G17"/>
    <mergeCell ref="A18:G18"/>
    <mergeCell ref="A40:G40"/>
    <mergeCell ref="A42:G42"/>
    <mergeCell ref="A44:G44"/>
    <mergeCell ref="A46:A47"/>
    <mergeCell ref="B46:B47"/>
    <mergeCell ref="E46:G46"/>
    <mergeCell ref="B33:G33"/>
    <mergeCell ref="A34:G34"/>
    <mergeCell ref="A35:G35"/>
    <mergeCell ref="A36:A37"/>
    <mergeCell ref="B36:B37"/>
    <mergeCell ref="E36:G36"/>
    <mergeCell ref="A28:G28"/>
    <mergeCell ref="A30:A31"/>
    <mergeCell ref="B30:B31"/>
    <mergeCell ref="E30:G30"/>
    <mergeCell ref="A27:G27"/>
    <mergeCell ref="A20:G20"/>
    <mergeCell ref="A21:G21"/>
    <mergeCell ref="A22:G22"/>
    <mergeCell ref="A24:G24"/>
    <mergeCell ref="A25:G25"/>
    <mergeCell ref="A26:G26"/>
  </mergeCells>
  <printOptions horizontalCentered="1"/>
  <pageMargins left="0.39370078740157483" right="0.39370078740157483" top="0.39370078740157483" bottom="0.39370078740157483" header="0.51181102362204722" footer="0.51181102362204722"/>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T70"/>
  <sheetViews>
    <sheetView view="pageBreakPreview" topLeftCell="A10" zoomScaleSheetLayoutView="100" workbookViewId="0">
      <selection activeCell="A23" sqref="A23:G23"/>
    </sheetView>
  </sheetViews>
  <sheetFormatPr defaultColWidth="6.140625" defaultRowHeight="15"/>
  <cols>
    <col min="1" max="1" width="38.5703125" style="149" customWidth="1"/>
    <col min="2" max="2" width="13.140625" style="149" customWidth="1"/>
    <col min="3" max="7" width="16.140625" style="112" customWidth="1"/>
    <col min="8" max="8" width="7.42578125" style="115" customWidth="1"/>
    <col min="9" max="9" width="7.5703125" style="112" customWidth="1"/>
    <col min="10" max="11" width="9" style="112" customWidth="1"/>
    <col min="12" max="12" width="9.42578125" style="112" customWidth="1"/>
    <col min="13" max="256" width="6.140625" style="112"/>
    <col min="257" max="257" width="38.5703125" style="112" customWidth="1"/>
    <col min="258" max="258" width="13.140625" style="112" customWidth="1"/>
    <col min="259" max="263" width="16.140625" style="112" customWidth="1"/>
    <col min="264" max="264" width="7.42578125" style="112" customWidth="1"/>
    <col min="265" max="265" width="7.5703125" style="112" customWidth="1"/>
    <col min="266" max="267" width="9" style="112" customWidth="1"/>
    <col min="268" max="268" width="9.42578125" style="112" customWidth="1"/>
    <col min="269" max="512" width="6.140625" style="112"/>
    <col min="513" max="513" width="38.5703125" style="112" customWidth="1"/>
    <col min="514" max="514" width="13.140625" style="112" customWidth="1"/>
    <col min="515" max="519" width="16.140625" style="112" customWidth="1"/>
    <col min="520" max="520" width="7.42578125" style="112" customWidth="1"/>
    <col min="521" max="521" width="7.5703125" style="112" customWidth="1"/>
    <col min="522" max="523" width="9" style="112" customWidth="1"/>
    <col min="524" max="524" width="9.42578125" style="112" customWidth="1"/>
    <col min="525" max="768" width="6.140625" style="112"/>
    <col min="769" max="769" width="38.5703125" style="112" customWidth="1"/>
    <col min="770" max="770" width="13.140625" style="112" customWidth="1"/>
    <col min="771" max="775" width="16.140625" style="112" customWidth="1"/>
    <col min="776" max="776" width="7.42578125" style="112" customWidth="1"/>
    <col min="777" max="777" width="7.5703125" style="112" customWidth="1"/>
    <col min="778" max="779" width="9" style="112" customWidth="1"/>
    <col min="780" max="780" width="9.42578125" style="112" customWidth="1"/>
    <col min="781" max="1024" width="6.140625" style="112"/>
    <col min="1025" max="1025" width="38.5703125" style="112" customWidth="1"/>
    <col min="1026" max="1026" width="13.140625" style="112" customWidth="1"/>
    <col min="1027" max="1031" width="16.140625" style="112" customWidth="1"/>
    <col min="1032" max="1032" width="7.42578125" style="112" customWidth="1"/>
    <col min="1033" max="1033" width="7.5703125" style="112" customWidth="1"/>
    <col min="1034" max="1035" width="9" style="112" customWidth="1"/>
    <col min="1036" max="1036" width="9.42578125" style="112" customWidth="1"/>
    <col min="1037" max="1280" width="6.140625" style="112"/>
    <col min="1281" max="1281" width="38.5703125" style="112" customWidth="1"/>
    <col min="1282" max="1282" width="13.140625" style="112" customWidth="1"/>
    <col min="1283" max="1287" width="16.140625" style="112" customWidth="1"/>
    <col min="1288" max="1288" width="7.42578125" style="112" customWidth="1"/>
    <col min="1289" max="1289" width="7.5703125" style="112" customWidth="1"/>
    <col min="1290" max="1291" width="9" style="112" customWidth="1"/>
    <col min="1292" max="1292" width="9.42578125" style="112" customWidth="1"/>
    <col min="1293" max="1536" width="6.140625" style="112"/>
    <col min="1537" max="1537" width="38.5703125" style="112" customWidth="1"/>
    <col min="1538" max="1538" width="13.140625" style="112" customWidth="1"/>
    <col min="1539" max="1543" width="16.140625" style="112" customWidth="1"/>
    <col min="1544" max="1544" width="7.42578125" style="112" customWidth="1"/>
    <col min="1545" max="1545" width="7.5703125" style="112" customWidth="1"/>
    <col min="1546" max="1547" width="9" style="112" customWidth="1"/>
    <col min="1548" max="1548" width="9.42578125" style="112" customWidth="1"/>
    <col min="1549" max="1792" width="6.140625" style="112"/>
    <col min="1793" max="1793" width="38.5703125" style="112" customWidth="1"/>
    <col min="1794" max="1794" width="13.140625" style="112" customWidth="1"/>
    <col min="1795" max="1799" width="16.140625" style="112" customWidth="1"/>
    <col min="1800" max="1800" width="7.42578125" style="112" customWidth="1"/>
    <col min="1801" max="1801" width="7.5703125" style="112" customWidth="1"/>
    <col min="1802" max="1803" width="9" style="112" customWidth="1"/>
    <col min="1804" max="1804" width="9.42578125" style="112" customWidth="1"/>
    <col min="1805" max="2048" width="6.140625" style="112"/>
    <col min="2049" max="2049" width="38.5703125" style="112" customWidth="1"/>
    <col min="2050" max="2050" width="13.140625" style="112" customWidth="1"/>
    <col min="2051" max="2055" width="16.140625" style="112" customWidth="1"/>
    <col min="2056" max="2056" width="7.42578125" style="112" customWidth="1"/>
    <col min="2057" max="2057" width="7.5703125" style="112" customWidth="1"/>
    <col min="2058" max="2059" width="9" style="112" customWidth="1"/>
    <col min="2060" max="2060" width="9.42578125" style="112" customWidth="1"/>
    <col min="2061" max="2304" width="6.140625" style="112"/>
    <col min="2305" max="2305" width="38.5703125" style="112" customWidth="1"/>
    <col min="2306" max="2306" width="13.140625" style="112" customWidth="1"/>
    <col min="2307" max="2311" width="16.140625" style="112" customWidth="1"/>
    <col min="2312" max="2312" width="7.42578125" style="112" customWidth="1"/>
    <col min="2313" max="2313" width="7.5703125" style="112" customWidth="1"/>
    <col min="2314" max="2315" width="9" style="112" customWidth="1"/>
    <col min="2316" max="2316" width="9.42578125" style="112" customWidth="1"/>
    <col min="2317" max="2560" width="6.140625" style="112"/>
    <col min="2561" max="2561" width="38.5703125" style="112" customWidth="1"/>
    <col min="2562" max="2562" width="13.140625" style="112" customWidth="1"/>
    <col min="2563" max="2567" width="16.140625" style="112" customWidth="1"/>
    <col min="2568" max="2568" width="7.42578125" style="112" customWidth="1"/>
    <col min="2569" max="2569" width="7.5703125" style="112" customWidth="1"/>
    <col min="2570" max="2571" width="9" style="112" customWidth="1"/>
    <col min="2572" max="2572" width="9.42578125" style="112" customWidth="1"/>
    <col min="2573" max="2816" width="6.140625" style="112"/>
    <col min="2817" max="2817" width="38.5703125" style="112" customWidth="1"/>
    <col min="2818" max="2818" width="13.140625" style="112" customWidth="1"/>
    <col min="2819" max="2823" width="16.140625" style="112" customWidth="1"/>
    <col min="2824" max="2824" width="7.42578125" style="112" customWidth="1"/>
    <col min="2825" max="2825" width="7.5703125" style="112" customWidth="1"/>
    <col min="2826" max="2827" width="9" style="112" customWidth="1"/>
    <col min="2828" max="2828" width="9.42578125" style="112" customWidth="1"/>
    <col min="2829" max="3072" width="6.140625" style="112"/>
    <col min="3073" max="3073" width="38.5703125" style="112" customWidth="1"/>
    <col min="3074" max="3074" width="13.140625" style="112" customWidth="1"/>
    <col min="3075" max="3079" width="16.140625" style="112" customWidth="1"/>
    <col min="3080" max="3080" width="7.42578125" style="112" customWidth="1"/>
    <col min="3081" max="3081" width="7.5703125" style="112" customWidth="1"/>
    <col min="3082" max="3083" width="9" style="112" customWidth="1"/>
    <col min="3084" max="3084" width="9.42578125" style="112" customWidth="1"/>
    <col min="3085" max="3328" width="6.140625" style="112"/>
    <col min="3329" max="3329" width="38.5703125" style="112" customWidth="1"/>
    <col min="3330" max="3330" width="13.140625" style="112" customWidth="1"/>
    <col min="3331" max="3335" width="16.140625" style="112" customWidth="1"/>
    <col min="3336" max="3336" width="7.42578125" style="112" customWidth="1"/>
    <col min="3337" max="3337" width="7.5703125" style="112" customWidth="1"/>
    <col min="3338" max="3339" width="9" style="112" customWidth="1"/>
    <col min="3340" max="3340" width="9.42578125" style="112" customWidth="1"/>
    <col min="3341" max="3584" width="6.140625" style="112"/>
    <col min="3585" max="3585" width="38.5703125" style="112" customWidth="1"/>
    <col min="3586" max="3586" width="13.140625" style="112" customWidth="1"/>
    <col min="3587" max="3591" width="16.140625" style="112" customWidth="1"/>
    <col min="3592" max="3592" width="7.42578125" style="112" customWidth="1"/>
    <col min="3593" max="3593" width="7.5703125" style="112" customWidth="1"/>
    <col min="3594" max="3595" width="9" style="112" customWidth="1"/>
    <col min="3596" max="3596" width="9.42578125" style="112" customWidth="1"/>
    <col min="3597" max="3840" width="6.140625" style="112"/>
    <col min="3841" max="3841" width="38.5703125" style="112" customWidth="1"/>
    <col min="3842" max="3842" width="13.140625" style="112" customWidth="1"/>
    <col min="3843" max="3847" width="16.140625" style="112" customWidth="1"/>
    <col min="3848" max="3848" width="7.42578125" style="112" customWidth="1"/>
    <col min="3849" max="3849" width="7.5703125" style="112" customWidth="1"/>
    <col min="3850" max="3851" width="9" style="112" customWidth="1"/>
    <col min="3852" max="3852" width="9.42578125" style="112" customWidth="1"/>
    <col min="3853" max="4096" width="6.140625" style="112"/>
    <col min="4097" max="4097" width="38.5703125" style="112" customWidth="1"/>
    <col min="4098" max="4098" width="13.140625" style="112" customWidth="1"/>
    <col min="4099" max="4103" width="16.140625" style="112" customWidth="1"/>
    <col min="4104" max="4104" width="7.42578125" style="112" customWidth="1"/>
    <col min="4105" max="4105" width="7.5703125" style="112" customWidth="1"/>
    <col min="4106" max="4107" width="9" style="112" customWidth="1"/>
    <col min="4108" max="4108" width="9.42578125" style="112" customWidth="1"/>
    <col min="4109" max="4352" width="6.140625" style="112"/>
    <col min="4353" max="4353" width="38.5703125" style="112" customWidth="1"/>
    <col min="4354" max="4354" width="13.140625" style="112" customWidth="1"/>
    <col min="4355" max="4359" width="16.140625" style="112" customWidth="1"/>
    <col min="4360" max="4360" width="7.42578125" style="112" customWidth="1"/>
    <col min="4361" max="4361" width="7.5703125" style="112" customWidth="1"/>
    <col min="4362" max="4363" width="9" style="112" customWidth="1"/>
    <col min="4364" max="4364" width="9.42578125" style="112" customWidth="1"/>
    <col min="4365" max="4608" width="6.140625" style="112"/>
    <col min="4609" max="4609" width="38.5703125" style="112" customWidth="1"/>
    <col min="4610" max="4610" width="13.140625" style="112" customWidth="1"/>
    <col min="4611" max="4615" width="16.140625" style="112" customWidth="1"/>
    <col min="4616" max="4616" width="7.42578125" style="112" customWidth="1"/>
    <col min="4617" max="4617" width="7.5703125" style="112" customWidth="1"/>
    <col min="4618" max="4619" width="9" style="112" customWidth="1"/>
    <col min="4620" max="4620" width="9.42578125" style="112" customWidth="1"/>
    <col min="4621" max="4864" width="6.140625" style="112"/>
    <col min="4865" max="4865" width="38.5703125" style="112" customWidth="1"/>
    <col min="4866" max="4866" width="13.140625" style="112" customWidth="1"/>
    <col min="4867" max="4871" width="16.140625" style="112" customWidth="1"/>
    <col min="4872" max="4872" width="7.42578125" style="112" customWidth="1"/>
    <col min="4873" max="4873" width="7.5703125" style="112" customWidth="1"/>
    <col min="4874" max="4875" width="9" style="112" customWidth="1"/>
    <col min="4876" max="4876" width="9.42578125" style="112" customWidth="1"/>
    <col min="4877" max="5120" width="6.140625" style="112"/>
    <col min="5121" max="5121" width="38.5703125" style="112" customWidth="1"/>
    <col min="5122" max="5122" width="13.140625" style="112" customWidth="1"/>
    <col min="5123" max="5127" width="16.140625" style="112" customWidth="1"/>
    <col min="5128" max="5128" width="7.42578125" style="112" customWidth="1"/>
    <col min="5129" max="5129" width="7.5703125" style="112" customWidth="1"/>
    <col min="5130" max="5131" width="9" style="112" customWidth="1"/>
    <col min="5132" max="5132" width="9.42578125" style="112" customWidth="1"/>
    <col min="5133" max="5376" width="6.140625" style="112"/>
    <col min="5377" max="5377" width="38.5703125" style="112" customWidth="1"/>
    <col min="5378" max="5378" width="13.140625" style="112" customWidth="1"/>
    <col min="5379" max="5383" width="16.140625" style="112" customWidth="1"/>
    <col min="5384" max="5384" width="7.42578125" style="112" customWidth="1"/>
    <col min="5385" max="5385" width="7.5703125" style="112" customWidth="1"/>
    <col min="5386" max="5387" width="9" style="112" customWidth="1"/>
    <col min="5388" max="5388" width="9.42578125" style="112" customWidth="1"/>
    <col min="5389" max="5632" width="6.140625" style="112"/>
    <col min="5633" max="5633" width="38.5703125" style="112" customWidth="1"/>
    <col min="5634" max="5634" width="13.140625" style="112" customWidth="1"/>
    <col min="5635" max="5639" width="16.140625" style="112" customWidth="1"/>
    <col min="5640" max="5640" width="7.42578125" style="112" customWidth="1"/>
    <col min="5641" max="5641" width="7.5703125" style="112" customWidth="1"/>
    <col min="5642" max="5643" width="9" style="112" customWidth="1"/>
    <col min="5644" max="5644" width="9.42578125" style="112" customWidth="1"/>
    <col min="5645" max="5888" width="6.140625" style="112"/>
    <col min="5889" max="5889" width="38.5703125" style="112" customWidth="1"/>
    <col min="5890" max="5890" width="13.140625" style="112" customWidth="1"/>
    <col min="5891" max="5895" width="16.140625" style="112" customWidth="1"/>
    <col min="5896" max="5896" width="7.42578125" style="112" customWidth="1"/>
    <col min="5897" max="5897" width="7.5703125" style="112" customWidth="1"/>
    <col min="5898" max="5899" width="9" style="112" customWidth="1"/>
    <col min="5900" max="5900" width="9.42578125" style="112" customWidth="1"/>
    <col min="5901" max="6144" width="6.140625" style="112"/>
    <col min="6145" max="6145" width="38.5703125" style="112" customWidth="1"/>
    <col min="6146" max="6146" width="13.140625" style="112" customWidth="1"/>
    <col min="6147" max="6151" width="16.140625" style="112" customWidth="1"/>
    <col min="6152" max="6152" width="7.42578125" style="112" customWidth="1"/>
    <col min="6153" max="6153" width="7.5703125" style="112" customWidth="1"/>
    <col min="6154" max="6155" width="9" style="112" customWidth="1"/>
    <col min="6156" max="6156" width="9.42578125" style="112" customWidth="1"/>
    <col min="6157" max="6400" width="6.140625" style="112"/>
    <col min="6401" max="6401" width="38.5703125" style="112" customWidth="1"/>
    <col min="6402" max="6402" width="13.140625" style="112" customWidth="1"/>
    <col min="6403" max="6407" width="16.140625" style="112" customWidth="1"/>
    <col min="6408" max="6408" width="7.42578125" style="112" customWidth="1"/>
    <col min="6409" max="6409" width="7.5703125" style="112" customWidth="1"/>
    <col min="6410" max="6411" width="9" style="112" customWidth="1"/>
    <col min="6412" max="6412" width="9.42578125" style="112" customWidth="1"/>
    <col min="6413" max="6656" width="6.140625" style="112"/>
    <col min="6657" max="6657" width="38.5703125" style="112" customWidth="1"/>
    <col min="6658" max="6658" width="13.140625" style="112" customWidth="1"/>
    <col min="6659" max="6663" width="16.140625" style="112" customWidth="1"/>
    <col min="6664" max="6664" width="7.42578125" style="112" customWidth="1"/>
    <col min="6665" max="6665" width="7.5703125" style="112" customWidth="1"/>
    <col min="6666" max="6667" width="9" style="112" customWidth="1"/>
    <col min="6668" max="6668" width="9.42578125" style="112" customWidth="1"/>
    <col min="6669" max="6912" width="6.140625" style="112"/>
    <col min="6913" max="6913" width="38.5703125" style="112" customWidth="1"/>
    <col min="6914" max="6914" width="13.140625" style="112" customWidth="1"/>
    <col min="6915" max="6919" width="16.140625" style="112" customWidth="1"/>
    <col min="6920" max="6920" width="7.42578125" style="112" customWidth="1"/>
    <col min="6921" max="6921" width="7.5703125" style="112" customWidth="1"/>
    <col min="6922" max="6923" width="9" style="112" customWidth="1"/>
    <col min="6924" max="6924" width="9.42578125" style="112" customWidth="1"/>
    <col min="6925" max="7168" width="6.140625" style="112"/>
    <col min="7169" max="7169" width="38.5703125" style="112" customWidth="1"/>
    <col min="7170" max="7170" width="13.140625" style="112" customWidth="1"/>
    <col min="7171" max="7175" width="16.140625" style="112" customWidth="1"/>
    <col min="7176" max="7176" width="7.42578125" style="112" customWidth="1"/>
    <col min="7177" max="7177" width="7.5703125" style="112" customWidth="1"/>
    <col min="7178" max="7179" width="9" style="112" customWidth="1"/>
    <col min="7180" max="7180" width="9.42578125" style="112" customWidth="1"/>
    <col min="7181" max="7424" width="6.140625" style="112"/>
    <col min="7425" max="7425" width="38.5703125" style="112" customWidth="1"/>
    <col min="7426" max="7426" width="13.140625" style="112" customWidth="1"/>
    <col min="7427" max="7431" width="16.140625" style="112" customWidth="1"/>
    <col min="7432" max="7432" width="7.42578125" style="112" customWidth="1"/>
    <col min="7433" max="7433" width="7.5703125" style="112" customWidth="1"/>
    <col min="7434" max="7435" width="9" style="112" customWidth="1"/>
    <col min="7436" max="7436" width="9.42578125" style="112" customWidth="1"/>
    <col min="7437" max="7680" width="6.140625" style="112"/>
    <col min="7681" max="7681" width="38.5703125" style="112" customWidth="1"/>
    <col min="7682" max="7682" width="13.140625" style="112" customWidth="1"/>
    <col min="7683" max="7687" width="16.140625" style="112" customWidth="1"/>
    <col min="7688" max="7688" width="7.42578125" style="112" customWidth="1"/>
    <col min="7689" max="7689" width="7.5703125" style="112" customWidth="1"/>
    <col min="7690" max="7691" width="9" style="112" customWidth="1"/>
    <col min="7692" max="7692" width="9.42578125" style="112" customWidth="1"/>
    <col min="7693" max="7936" width="6.140625" style="112"/>
    <col min="7937" max="7937" width="38.5703125" style="112" customWidth="1"/>
    <col min="7938" max="7938" width="13.140625" style="112" customWidth="1"/>
    <col min="7939" max="7943" width="16.140625" style="112" customWidth="1"/>
    <col min="7944" max="7944" width="7.42578125" style="112" customWidth="1"/>
    <col min="7945" max="7945" width="7.5703125" style="112" customWidth="1"/>
    <col min="7946" max="7947" width="9" style="112" customWidth="1"/>
    <col min="7948" max="7948" width="9.42578125" style="112" customWidth="1"/>
    <col min="7949" max="8192" width="6.140625" style="112"/>
    <col min="8193" max="8193" width="38.5703125" style="112" customWidth="1"/>
    <col min="8194" max="8194" width="13.140625" style="112" customWidth="1"/>
    <col min="8195" max="8199" width="16.140625" style="112" customWidth="1"/>
    <col min="8200" max="8200" width="7.42578125" style="112" customWidth="1"/>
    <col min="8201" max="8201" width="7.5703125" style="112" customWidth="1"/>
    <col min="8202" max="8203" width="9" style="112" customWidth="1"/>
    <col min="8204" max="8204" width="9.42578125" style="112" customWidth="1"/>
    <col min="8205" max="8448" width="6.140625" style="112"/>
    <col min="8449" max="8449" width="38.5703125" style="112" customWidth="1"/>
    <col min="8450" max="8450" width="13.140625" style="112" customWidth="1"/>
    <col min="8451" max="8455" width="16.140625" style="112" customWidth="1"/>
    <col min="8456" max="8456" width="7.42578125" style="112" customWidth="1"/>
    <col min="8457" max="8457" width="7.5703125" style="112" customWidth="1"/>
    <col min="8458" max="8459" width="9" style="112" customWidth="1"/>
    <col min="8460" max="8460" width="9.42578125" style="112" customWidth="1"/>
    <col min="8461" max="8704" width="6.140625" style="112"/>
    <col min="8705" max="8705" width="38.5703125" style="112" customWidth="1"/>
    <col min="8706" max="8706" width="13.140625" style="112" customWidth="1"/>
    <col min="8707" max="8711" width="16.140625" style="112" customWidth="1"/>
    <col min="8712" max="8712" width="7.42578125" style="112" customWidth="1"/>
    <col min="8713" max="8713" width="7.5703125" style="112" customWidth="1"/>
    <col min="8714" max="8715" width="9" style="112" customWidth="1"/>
    <col min="8716" max="8716" width="9.42578125" style="112" customWidth="1"/>
    <col min="8717" max="8960" width="6.140625" style="112"/>
    <col min="8961" max="8961" width="38.5703125" style="112" customWidth="1"/>
    <col min="8962" max="8962" width="13.140625" style="112" customWidth="1"/>
    <col min="8963" max="8967" width="16.140625" style="112" customWidth="1"/>
    <col min="8968" max="8968" width="7.42578125" style="112" customWidth="1"/>
    <col min="8969" max="8969" width="7.5703125" style="112" customWidth="1"/>
    <col min="8970" max="8971" width="9" style="112" customWidth="1"/>
    <col min="8972" max="8972" width="9.42578125" style="112" customWidth="1"/>
    <col min="8973" max="9216" width="6.140625" style="112"/>
    <col min="9217" max="9217" width="38.5703125" style="112" customWidth="1"/>
    <col min="9218" max="9218" width="13.140625" style="112" customWidth="1"/>
    <col min="9219" max="9223" width="16.140625" style="112" customWidth="1"/>
    <col min="9224" max="9224" width="7.42578125" style="112" customWidth="1"/>
    <col min="9225" max="9225" width="7.5703125" style="112" customWidth="1"/>
    <col min="9226" max="9227" width="9" style="112" customWidth="1"/>
    <col min="9228" max="9228" width="9.42578125" style="112" customWidth="1"/>
    <col min="9229" max="9472" width="6.140625" style="112"/>
    <col min="9473" max="9473" width="38.5703125" style="112" customWidth="1"/>
    <col min="9474" max="9474" width="13.140625" style="112" customWidth="1"/>
    <col min="9475" max="9479" width="16.140625" style="112" customWidth="1"/>
    <col min="9480" max="9480" width="7.42578125" style="112" customWidth="1"/>
    <col min="9481" max="9481" width="7.5703125" style="112" customWidth="1"/>
    <col min="9482" max="9483" width="9" style="112" customWidth="1"/>
    <col min="9484" max="9484" width="9.42578125" style="112" customWidth="1"/>
    <col min="9485" max="9728" width="6.140625" style="112"/>
    <col min="9729" max="9729" width="38.5703125" style="112" customWidth="1"/>
    <col min="9730" max="9730" width="13.140625" style="112" customWidth="1"/>
    <col min="9731" max="9735" width="16.140625" style="112" customWidth="1"/>
    <col min="9736" max="9736" width="7.42578125" style="112" customWidth="1"/>
    <col min="9737" max="9737" width="7.5703125" style="112" customWidth="1"/>
    <col min="9738" max="9739" width="9" style="112" customWidth="1"/>
    <col min="9740" max="9740" width="9.42578125" style="112" customWidth="1"/>
    <col min="9741" max="9984" width="6.140625" style="112"/>
    <col min="9985" max="9985" width="38.5703125" style="112" customWidth="1"/>
    <col min="9986" max="9986" width="13.140625" style="112" customWidth="1"/>
    <col min="9987" max="9991" width="16.140625" style="112" customWidth="1"/>
    <col min="9992" max="9992" width="7.42578125" style="112" customWidth="1"/>
    <col min="9993" max="9993" width="7.5703125" style="112" customWidth="1"/>
    <col min="9994" max="9995" width="9" style="112" customWidth="1"/>
    <col min="9996" max="9996" width="9.42578125" style="112" customWidth="1"/>
    <col min="9997" max="10240" width="6.140625" style="112"/>
    <col min="10241" max="10241" width="38.5703125" style="112" customWidth="1"/>
    <col min="10242" max="10242" width="13.140625" style="112" customWidth="1"/>
    <col min="10243" max="10247" width="16.140625" style="112" customWidth="1"/>
    <col min="10248" max="10248" width="7.42578125" style="112" customWidth="1"/>
    <col min="10249" max="10249" width="7.5703125" style="112" customWidth="1"/>
    <col min="10250" max="10251" width="9" style="112" customWidth="1"/>
    <col min="10252" max="10252" width="9.42578125" style="112" customWidth="1"/>
    <col min="10253" max="10496" width="6.140625" style="112"/>
    <col min="10497" max="10497" width="38.5703125" style="112" customWidth="1"/>
    <col min="10498" max="10498" width="13.140625" style="112" customWidth="1"/>
    <col min="10499" max="10503" width="16.140625" style="112" customWidth="1"/>
    <col min="10504" max="10504" width="7.42578125" style="112" customWidth="1"/>
    <col min="10505" max="10505" width="7.5703125" style="112" customWidth="1"/>
    <col min="10506" max="10507" width="9" style="112" customWidth="1"/>
    <col min="10508" max="10508" width="9.42578125" style="112" customWidth="1"/>
    <col min="10509" max="10752" width="6.140625" style="112"/>
    <col min="10753" max="10753" width="38.5703125" style="112" customWidth="1"/>
    <col min="10754" max="10754" width="13.140625" style="112" customWidth="1"/>
    <col min="10755" max="10759" width="16.140625" style="112" customWidth="1"/>
    <col min="10760" max="10760" width="7.42578125" style="112" customWidth="1"/>
    <col min="10761" max="10761" width="7.5703125" style="112" customWidth="1"/>
    <col min="10762" max="10763" width="9" style="112" customWidth="1"/>
    <col min="10764" max="10764" width="9.42578125" style="112" customWidth="1"/>
    <col min="10765" max="11008" width="6.140625" style="112"/>
    <col min="11009" max="11009" width="38.5703125" style="112" customWidth="1"/>
    <col min="11010" max="11010" width="13.140625" style="112" customWidth="1"/>
    <col min="11011" max="11015" width="16.140625" style="112" customWidth="1"/>
    <col min="11016" max="11016" width="7.42578125" style="112" customWidth="1"/>
    <col min="11017" max="11017" width="7.5703125" style="112" customWidth="1"/>
    <col min="11018" max="11019" width="9" style="112" customWidth="1"/>
    <col min="11020" max="11020" width="9.42578125" style="112" customWidth="1"/>
    <col min="11021" max="11264" width="6.140625" style="112"/>
    <col min="11265" max="11265" width="38.5703125" style="112" customWidth="1"/>
    <col min="11266" max="11266" width="13.140625" style="112" customWidth="1"/>
    <col min="11267" max="11271" width="16.140625" style="112" customWidth="1"/>
    <col min="11272" max="11272" width="7.42578125" style="112" customWidth="1"/>
    <col min="11273" max="11273" width="7.5703125" style="112" customWidth="1"/>
    <col min="11274" max="11275" width="9" style="112" customWidth="1"/>
    <col min="11276" max="11276" width="9.42578125" style="112" customWidth="1"/>
    <col min="11277" max="11520" width="6.140625" style="112"/>
    <col min="11521" max="11521" width="38.5703125" style="112" customWidth="1"/>
    <col min="11522" max="11522" width="13.140625" style="112" customWidth="1"/>
    <col min="11523" max="11527" width="16.140625" style="112" customWidth="1"/>
    <col min="11528" max="11528" width="7.42578125" style="112" customWidth="1"/>
    <col min="11529" max="11529" width="7.5703125" style="112" customWidth="1"/>
    <col min="11530" max="11531" width="9" style="112" customWidth="1"/>
    <col min="11532" max="11532" width="9.42578125" style="112" customWidth="1"/>
    <col min="11533" max="11776" width="6.140625" style="112"/>
    <col min="11777" max="11777" width="38.5703125" style="112" customWidth="1"/>
    <col min="11778" max="11778" width="13.140625" style="112" customWidth="1"/>
    <col min="11779" max="11783" width="16.140625" style="112" customWidth="1"/>
    <col min="11784" max="11784" width="7.42578125" style="112" customWidth="1"/>
    <col min="11785" max="11785" width="7.5703125" style="112" customWidth="1"/>
    <col min="11786" max="11787" width="9" style="112" customWidth="1"/>
    <col min="11788" max="11788" width="9.42578125" style="112" customWidth="1"/>
    <col min="11789" max="12032" width="6.140625" style="112"/>
    <col min="12033" max="12033" width="38.5703125" style="112" customWidth="1"/>
    <col min="12034" max="12034" width="13.140625" style="112" customWidth="1"/>
    <col min="12035" max="12039" width="16.140625" style="112" customWidth="1"/>
    <col min="12040" max="12040" width="7.42578125" style="112" customWidth="1"/>
    <col min="12041" max="12041" width="7.5703125" style="112" customWidth="1"/>
    <col min="12042" max="12043" width="9" style="112" customWidth="1"/>
    <col min="12044" max="12044" width="9.42578125" style="112" customWidth="1"/>
    <col min="12045" max="12288" width="6.140625" style="112"/>
    <col min="12289" max="12289" width="38.5703125" style="112" customWidth="1"/>
    <col min="12290" max="12290" width="13.140625" style="112" customWidth="1"/>
    <col min="12291" max="12295" width="16.140625" style="112" customWidth="1"/>
    <col min="12296" max="12296" width="7.42578125" style="112" customWidth="1"/>
    <col min="12297" max="12297" width="7.5703125" style="112" customWidth="1"/>
    <col min="12298" max="12299" width="9" style="112" customWidth="1"/>
    <col min="12300" max="12300" width="9.42578125" style="112" customWidth="1"/>
    <col min="12301" max="12544" width="6.140625" style="112"/>
    <col min="12545" max="12545" width="38.5703125" style="112" customWidth="1"/>
    <col min="12546" max="12546" width="13.140625" style="112" customWidth="1"/>
    <col min="12547" max="12551" width="16.140625" style="112" customWidth="1"/>
    <col min="12552" max="12552" width="7.42578125" style="112" customWidth="1"/>
    <col min="12553" max="12553" width="7.5703125" style="112" customWidth="1"/>
    <col min="12554" max="12555" width="9" style="112" customWidth="1"/>
    <col min="12556" max="12556" width="9.42578125" style="112" customWidth="1"/>
    <col min="12557" max="12800" width="6.140625" style="112"/>
    <col min="12801" max="12801" width="38.5703125" style="112" customWidth="1"/>
    <col min="12802" max="12802" width="13.140625" style="112" customWidth="1"/>
    <col min="12803" max="12807" width="16.140625" style="112" customWidth="1"/>
    <col min="12808" max="12808" width="7.42578125" style="112" customWidth="1"/>
    <col min="12809" max="12809" width="7.5703125" style="112" customWidth="1"/>
    <col min="12810" max="12811" width="9" style="112" customWidth="1"/>
    <col min="12812" max="12812" width="9.42578125" style="112" customWidth="1"/>
    <col min="12813" max="13056" width="6.140625" style="112"/>
    <col min="13057" max="13057" width="38.5703125" style="112" customWidth="1"/>
    <col min="13058" max="13058" width="13.140625" style="112" customWidth="1"/>
    <col min="13059" max="13063" width="16.140625" style="112" customWidth="1"/>
    <col min="13064" max="13064" width="7.42578125" style="112" customWidth="1"/>
    <col min="13065" max="13065" width="7.5703125" style="112" customWidth="1"/>
    <col min="13066" max="13067" width="9" style="112" customWidth="1"/>
    <col min="13068" max="13068" width="9.42578125" style="112" customWidth="1"/>
    <col min="13069" max="13312" width="6.140625" style="112"/>
    <col min="13313" max="13313" width="38.5703125" style="112" customWidth="1"/>
    <col min="13314" max="13314" width="13.140625" style="112" customWidth="1"/>
    <col min="13315" max="13319" width="16.140625" style="112" customWidth="1"/>
    <col min="13320" max="13320" width="7.42578125" style="112" customWidth="1"/>
    <col min="13321" max="13321" width="7.5703125" style="112" customWidth="1"/>
    <col min="13322" max="13323" width="9" style="112" customWidth="1"/>
    <col min="13324" max="13324" width="9.42578125" style="112" customWidth="1"/>
    <col min="13325" max="13568" width="6.140625" style="112"/>
    <col min="13569" max="13569" width="38.5703125" style="112" customWidth="1"/>
    <col min="13570" max="13570" width="13.140625" style="112" customWidth="1"/>
    <col min="13571" max="13575" width="16.140625" style="112" customWidth="1"/>
    <col min="13576" max="13576" width="7.42578125" style="112" customWidth="1"/>
    <col min="13577" max="13577" width="7.5703125" style="112" customWidth="1"/>
    <col min="13578" max="13579" width="9" style="112" customWidth="1"/>
    <col min="13580" max="13580" width="9.42578125" style="112" customWidth="1"/>
    <col min="13581" max="13824" width="6.140625" style="112"/>
    <col min="13825" max="13825" width="38.5703125" style="112" customWidth="1"/>
    <col min="13826" max="13826" width="13.140625" style="112" customWidth="1"/>
    <col min="13827" max="13831" width="16.140625" style="112" customWidth="1"/>
    <col min="13832" max="13832" width="7.42578125" style="112" customWidth="1"/>
    <col min="13833" max="13833" width="7.5703125" style="112" customWidth="1"/>
    <col min="13834" max="13835" width="9" style="112" customWidth="1"/>
    <col min="13836" max="13836" width="9.42578125" style="112" customWidth="1"/>
    <col min="13837" max="14080" width="6.140625" style="112"/>
    <col min="14081" max="14081" width="38.5703125" style="112" customWidth="1"/>
    <col min="14082" max="14082" width="13.140625" style="112" customWidth="1"/>
    <col min="14083" max="14087" width="16.140625" style="112" customWidth="1"/>
    <col min="14088" max="14088" width="7.42578125" style="112" customWidth="1"/>
    <col min="14089" max="14089" width="7.5703125" style="112" customWidth="1"/>
    <col min="14090" max="14091" width="9" style="112" customWidth="1"/>
    <col min="14092" max="14092" width="9.42578125" style="112" customWidth="1"/>
    <col min="14093" max="14336" width="6.140625" style="112"/>
    <col min="14337" max="14337" width="38.5703125" style="112" customWidth="1"/>
    <col min="14338" max="14338" width="13.140625" style="112" customWidth="1"/>
    <col min="14339" max="14343" width="16.140625" style="112" customWidth="1"/>
    <col min="14344" max="14344" width="7.42578125" style="112" customWidth="1"/>
    <col min="14345" max="14345" width="7.5703125" style="112" customWidth="1"/>
    <col min="14346" max="14347" width="9" style="112" customWidth="1"/>
    <col min="14348" max="14348" width="9.42578125" style="112" customWidth="1"/>
    <col min="14349" max="14592" width="6.140625" style="112"/>
    <col min="14593" max="14593" width="38.5703125" style="112" customWidth="1"/>
    <col min="14594" max="14594" width="13.140625" style="112" customWidth="1"/>
    <col min="14595" max="14599" width="16.140625" style="112" customWidth="1"/>
    <col min="14600" max="14600" width="7.42578125" style="112" customWidth="1"/>
    <col min="14601" max="14601" width="7.5703125" style="112" customWidth="1"/>
    <col min="14602" max="14603" width="9" style="112" customWidth="1"/>
    <col min="14604" max="14604" width="9.42578125" style="112" customWidth="1"/>
    <col min="14605" max="14848" width="6.140625" style="112"/>
    <col min="14849" max="14849" width="38.5703125" style="112" customWidth="1"/>
    <col min="14850" max="14850" width="13.140625" style="112" customWidth="1"/>
    <col min="14851" max="14855" width="16.140625" style="112" customWidth="1"/>
    <col min="14856" max="14856" width="7.42578125" style="112" customWidth="1"/>
    <col min="14857" max="14857" width="7.5703125" style="112" customWidth="1"/>
    <col min="14858" max="14859" width="9" style="112" customWidth="1"/>
    <col min="14860" max="14860" width="9.42578125" style="112" customWidth="1"/>
    <col min="14861" max="15104" width="6.140625" style="112"/>
    <col min="15105" max="15105" width="38.5703125" style="112" customWidth="1"/>
    <col min="15106" max="15106" width="13.140625" style="112" customWidth="1"/>
    <col min="15107" max="15111" width="16.140625" style="112" customWidth="1"/>
    <col min="15112" max="15112" width="7.42578125" style="112" customWidth="1"/>
    <col min="15113" max="15113" width="7.5703125" style="112" customWidth="1"/>
    <col min="15114" max="15115" width="9" style="112" customWidth="1"/>
    <col min="15116" max="15116" width="9.42578125" style="112" customWidth="1"/>
    <col min="15117" max="15360" width="6.140625" style="112"/>
    <col min="15361" max="15361" width="38.5703125" style="112" customWidth="1"/>
    <col min="15362" max="15362" width="13.140625" style="112" customWidth="1"/>
    <col min="15363" max="15367" width="16.140625" style="112" customWidth="1"/>
    <col min="15368" max="15368" width="7.42578125" style="112" customWidth="1"/>
    <col min="15369" max="15369" width="7.5703125" style="112" customWidth="1"/>
    <col min="15370" max="15371" width="9" style="112" customWidth="1"/>
    <col min="15372" max="15372" width="9.42578125" style="112" customWidth="1"/>
    <col min="15373" max="15616" width="6.140625" style="112"/>
    <col min="15617" max="15617" width="38.5703125" style="112" customWidth="1"/>
    <col min="15618" max="15618" width="13.140625" style="112" customWidth="1"/>
    <col min="15619" max="15623" width="16.140625" style="112" customWidth="1"/>
    <col min="15624" max="15624" width="7.42578125" style="112" customWidth="1"/>
    <col min="15625" max="15625" width="7.5703125" style="112" customWidth="1"/>
    <col min="15626" max="15627" width="9" style="112" customWidth="1"/>
    <col min="15628" max="15628" width="9.42578125" style="112" customWidth="1"/>
    <col min="15629" max="15872" width="6.140625" style="112"/>
    <col min="15873" max="15873" width="38.5703125" style="112" customWidth="1"/>
    <col min="15874" max="15874" width="13.140625" style="112" customWidth="1"/>
    <col min="15875" max="15879" width="16.140625" style="112" customWidth="1"/>
    <col min="15880" max="15880" width="7.42578125" style="112" customWidth="1"/>
    <col min="15881" max="15881" width="7.5703125" style="112" customWidth="1"/>
    <col min="15882" max="15883" width="9" style="112" customWidth="1"/>
    <col min="15884" max="15884" width="9.42578125" style="112" customWidth="1"/>
    <col min="15885" max="16128" width="6.140625" style="112"/>
    <col min="16129" max="16129" width="38.5703125" style="112" customWidth="1"/>
    <col min="16130" max="16130" width="13.140625" style="112" customWidth="1"/>
    <col min="16131" max="16135" width="16.140625" style="112" customWidth="1"/>
    <col min="16136" max="16136" width="7.42578125" style="112" customWidth="1"/>
    <col min="16137" max="16137" width="7.5703125" style="112" customWidth="1"/>
    <col min="16138" max="16139" width="9" style="112" customWidth="1"/>
    <col min="16140" max="16140" width="9.42578125" style="112" customWidth="1"/>
    <col min="16141" max="16384" width="6.140625" style="112"/>
  </cols>
  <sheetData>
    <row r="1" spans="1:13" s="101" customFormat="1" ht="15.75">
      <c r="A1" s="99"/>
      <c r="B1" s="100"/>
      <c r="G1" s="102" t="s">
        <v>237</v>
      </c>
    </row>
    <row r="2" spans="1:13" s="101" customFormat="1" ht="12">
      <c r="A2" s="100"/>
      <c r="B2" s="100"/>
      <c r="G2" s="102" t="s">
        <v>238</v>
      </c>
    </row>
    <row r="3" spans="1:13" s="101" customFormat="1" ht="12">
      <c r="A3" s="100"/>
      <c r="B3" s="100"/>
      <c r="G3" s="102" t="s">
        <v>239</v>
      </c>
    </row>
    <row r="4" spans="1:13" s="101" customFormat="1" ht="13.5" customHeight="1">
      <c r="A4" s="100"/>
      <c r="B4" s="100"/>
      <c r="G4" s="102" t="s">
        <v>240</v>
      </c>
    </row>
    <row r="5" spans="1:13" s="101" customFormat="1" ht="13.5" customHeight="1">
      <c r="A5" s="100"/>
      <c r="B5" s="103"/>
      <c r="G5" s="102" t="s">
        <v>241</v>
      </c>
    </row>
    <row r="6" spans="1:13" s="107" customFormat="1" ht="13.5" customHeight="1">
      <c r="A6" s="104"/>
      <c r="B6" s="105"/>
      <c r="C6" s="106"/>
      <c r="D6" s="106"/>
      <c r="E6" s="106"/>
    </row>
    <row r="7" spans="1:13" s="107" customFormat="1">
      <c r="A7" s="104"/>
      <c r="B7" s="105"/>
      <c r="C7" s="106"/>
      <c r="D7" s="106"/>
      <c r="G7" s="108" t="s">
        <v>242</v>
      </c>
    </row>
    <row r="8" spans="1:13" s="107" customFormat="1" ht="13.5" customHeight="1">
      <c r="A8" s="104"/>
      <c r="B8" s="105"/>
      <c r="C8" s="109"/>
      <c r="E8" s="109"/>
      <c r="F8" s="106"/>
      <c r="G8" s="106"/>
    </row>
    <row r="9" spans="1:13" s="110" customFormat="1" ht="15.75">
      <c r="D9" s="110" t="s">
        <v>2</v>
      </c>
    </row>
    <row r="10" spans="1:13" s="110" customFormat="1" ht="15.75">
      <c r="D10" s="110" t="s">
        <v>243</v>
      </c>
    </row>
    <row r="11" spans="1:13" s="110" customFormat="1" ht="15.75">
      <c r="D11" s="110" t="s">
        <v>244</v>
      </c>
    </row>
    <row r="12" spans="1:13" s="110" customFormat="1" ht="26.25" customHeight="1">
      <c r="D12" s="110" t="s">
        <v>245</v>
      </c>
    </row>
    <row r="13" spans="1:13" s="111" customFormat="1" ht="26.25" customHeight="1"/>
    <row r="14" spans="1:13" ht="15.75">
      <c r="A14" s="606" t="s">
        <v>5</v>
      </c>
      <c r="B14" s="606"/>
      <c r="C14" s="606"/>
      <c r="D14" s="606"/>
      <c r="E14" s="606"/>
      <c r="F14" s="606"/>
      <c r="G14" s="606"/>
      <c r="H14" s="606"/>
      <c r="I14" s="606"/>
      <c r="J14" s="606"/>
      <c r="K14" s="606"/>
      <c r="L14" s="606"/>
      <c r="M14" s="606"/>
    </row>
    <row r="15" spans="1:13" s="113" customFormat="1" ht="15.75">
      <c r="A15" s="607" t="s">
        <v>246</v>
      </c>
      <c r="B15" s="607"/>
      <c r="C15" s="607"/>
      <c r="D15" s="607"/>
      <c r="E15" s="607"/>
      <c r="F15" s="607"/>
      <c r="G15" s="607"/>
      <c r="H15" s="607"/>
      <c r="I15" s="607"/>
      <c r="J15" s="607"/>
      <c r="K15" s="607"/>
      <c r="L15" s="607"/>
      <c r="M15" s="607"/>
    </row>
    <row r="16" spans="1:13" s="113" customFormat="1" ht="15.2" customHeight="1">
      <c r="A16" s="608" t="s">
        <v>6</v>
      </c>
      <c r="B16" s="608"/>
      <c r="C16" s="608"/>
      <c r="D16" s="608"/>
      <c r="E16" s="608"/>
      <c r="F16" s="608"/>
      <c r="G16" s="608"/>
      <c r="H16" s="608"/>
      <c r="I16" s="608"/>
      <c r="J16" s="608"/>
      <c r="K16" s="608"/>
      <c r="L16" s="608"/>
      <c r="M16" s="608"/>
    </row>
    <row r="17" spans="1:13" ht="15.2" customHeight="1">
      <c r="A17" s="606" t="s">
        <v>36</v>
      </c>
      <c r="B17" s="606"/>
      <c r="C17" s="606"/>
      <c r="D17" s="606"/>
      <c r="E17" s="606"/>
      <c r="F17" s="606"/>
      <c r="G17" s="606"/>
      <c r="H17" s="606"/>
      <c r="I17" s="606"/>
      <c r="J17" s="606"/>
      <c r="K17" s="606"/>
      <c r="L17" s="606"/>
      <c r="M17" s="606"/>
    </row>
    <row r="18" spans="1:13" ht="12.75" customHeight="1">
      <c r="A18" s="114"/>
      <c r="B18" s="114"/>
      <c r="C18" s="113"/>
      <c r="D18" s="113"/>
      <c r="E18" s="113"/>
      <c r="F18" s="113"/>
      <c r="G18" s="113"/>
    </row>
    <row r="19" spans="1:13" ht="15.75">
      <c r="A19" s="609" t="s">
        <v>247</v>
      </c>
      <c r="B19" s="609"/>
      <c r="C19" s="609"/>
      <c r="D19" s="609"/>
      <c r="E19" s="609"/>
      <c r="F19" s="609"/>
      <c r="G19" s="609"/>
    </row>
    <row r="20" spans="1:13" s="113" customFormat="1" ht="25.15" customHeight="1">
      <c r="A20" s="609" t="s">
        <v>248</v>
      </c>
      <c r="B20" s="609"/>
      <c r="C20" s="609"/>
      <c r="D20" s="609"/>
      <c r="E20" s="609"/>
      <c r="F20" s="609"/>
      <c r="G20" s="609"/>
      <c r="H20" s="116"/>
    </row>
    <row r="21" spans="1:13" s="113" customFormat="1" ht="81" customHeight="1">
      <c r="A21" s="583" t="s">
        <v>143</v>
      </c>
      <c r="B21" s="583"/>
      <c r="C21" s="583"/>
      <c r="D21" s="583"/>
      <c r="E21" s="583"/>
      <c r="F21" s="583"/>
      <c r="G21" s="583"/>
      <c r="H21" s="117"/>
      <c r="I21" s="118"/>
      <c r="J21" s="118"/>
      <c r="K21" s="118"/>
    </row>
    <row r="22" spans="1:13" s="120" customFormat="1" ht="15.75">
      <c r="A22" s="119" t="s">
        <v>249</v>
      </c>
    </row>
    <row r="23" spans="1:13" s="121" customFormat="1" ht="15.75">
      <c r="A23" s="605" t="s">
        <v>250</v>
      </c>
      <c r="B23" s="605"/>
      <c r="C23" s="605"/>
      <c r="D23" s="605"/>
      <c r="E23" s="605"/>
      <c r="F23" s="605"/>
      <c r="G23" s="605"/>
    </row>
    <row r="24" spans="1:13" s="121" customFormat="1" ht="29.85" customHeight="1">
      <c r="A24" s="610" t="s">
        <v>251</v>
      </c>
      <c r="B24" s="610"/>
      <c r="C24" s="610"/>
      <c r="D24" s="610"/>
      <c r="E24" s="610"/>
      <c r="F24" s="610"/>
      <c r="G24" s="610"/>
    </row>
    <row r="25" spans="1:13" s="121" customFormat="1" ht="15.75">
      <c r="A25" s="111" t="s">
        <v>405</v>
      </c>
    </row>
    <row r="26" spans="1:13" s="113" customFormat="1" ht="15.75">
      <c r="A26" s="610" t="s">
        <v>406</v>
      </c>
      <c r="B26" s="610"/>
      <c r="C26" s="610"/>
      <c r="D26" s="610"/>
      <c r="E26" s="610"/>
      <c r="F26" s="610"/>
      <c r="G26" s="610"/>
      <c r="H26" s="117"/>
      <c r="I26" s="118"/>
      <c r="J26" s="118"/>
      <c r="K26" s="118"/>
    </row>
    <row r="27" spans="1:13" ht="15.75">
      <c r="A27" s="609" t="s">
        <v>252</v>
      </c>
      <c r="B27" s="609"/>
      <c r="C27" s="609"/>
      <c r="D27" s="609"/>
      <c r="E27" s="609"/>
      <c r="F27" s="609"/>
      <c r="G27" s="609"/>
      <c r="H27" s="122"/>
      <c r="I27" s="123"/>
      <c r="J27" s="123"/>
      <c r="K27" s="123"/>
    </row>
    <row r="28" spans="1:13" s="121" customFormat="1" ht="15.75">
      <c r="A28" s="124" t="s">
        <v>253</v>
      </c>
      <c r="B28" s="125"/>
      <c r="C28" s="125"/>
      <c r="D28" s="125"/>
      <c r="E28" s="125"/>
      <c r="F28" s="125"/>
      <c r="G28" s="125"/>
    </row>
    <row r="29" spans="1:13" s="121" customFormat="1" ht="31.5">
      <c r="A29" s="611" t="s">
        <v>254</v>
      </c>
      <c r="B29" s="611" t="s">
        <v>11</v>
      </c>
      <c r="C29" s="126" t="s">
        <v>12</v>
      </c>
      <c r="D29" s="126" t="s">
        <v>13</v>
      </c>
      <c r="E29" s="612" t="s">
        <v>14</v>
      </c>
      <c r="F29" s="612"/>
      <c r="G29" s="612"/>
    </row>
    <row r="30" spans="1:13" s="121" customFormat="1" ht="15.75">
      <c r="A30" s="611"/>
      <c r="B30" s="611"/>
      <c r="C30" s="126" t="s">
        <v>15</v>
      </c>
      <c r="D30" s="126" t="s">
        <v>16</v>
      </c>
      <c r="E30" s="126" t="s">
        <v>17</v>
      </c>
      <c r="F30" s="126" t="s">
        <v>18</v>
      </c>
      <c r="G30" s="126" t="s">
        <v>38</v>
      </c>
    </row>
    <row r="31" spans="1:13" s="121" customFormat="1" ht="21" customHeight="1">
      <c r="A31" s="127" t="s">
        <v>255</v>
      </c>
      <c r="B31" s="128" t="s">
        <v>70</v>
      </c>
      <c r="C31" s="128">
        <v>40</v>
      </c>
      <c r="D31" s="128">
        <v>100</v>
      </c>
      <c r="E31" s="129">
        <v>100</v>
      </c>
      <c r="F31" s="129">
        <v>100</v>
      </c>
      <c r="G31" s="129">
        <v>100</v>
      </c>
    </row>
    <row r="32" spans="1:13" s="121" customFormat="1" ht="31.5">
      <c r="A32" s="127" t="s">
        <v>256</v>
      </c>
      <c r="B32" s="128" t="s">
        <v>70</v>
      </c>
      <c r="C32" s="130">
        <v>81</v>
      </c>
      <c r="D32" s="130">
        <v>100</v>
      </c>
      <c r="E32" s="130">
        <v>100</v>
      </c>
      <c r="F32" s="130">
        <v>100</v>
      </c>
      <c r="G32" s="130">
        <v>100</v>
      </c>
    </row>
    <row r="33" spans="1:11" s="121" customFormat="1" ht="31.5">
      <c r="A33" s="127" t="s">
        <v>257</v>
      </c>
      <c r="B33" s="128" t="s">
        <v>70</v>
      </c>
      <c r="C33" s="128">
        <v>79</v>
      </c>
      <c r="D33" s="128">
        <v>100</v>
      </c>
      <c r="E33" s="129">
        <v>100</v>
      </c>
      <c r="F33" s="129">
        <v>100</v>
      </c>
      <c r="G33" s="129">
        <v>100</v>
      </c>
    </row>
    <row r="34" spans="1:11" ht="10.35" customHeight="1">
      <c r="A34" s="131"/>
      <c r="B34" s="613"/>
      <c r="C34" s="613"/>
      <c r="D34" s="613"/>
      <c r="E34" s="613"/>
      <c r="F34" s="613"/>
      <c r="G34" s="613"/>
      <c r="H34" s="122"/>
      <c r="I34" s="123"/>
      <c r="J34" s="123"/>
      <c r="K34" s="123"/>
    </row>
    <row r="35" spans="1:11" ht="47.45" customHeight="1">
      <c r="A35" s="614" t="s">
        <v>258</v>
      </c>
      <c r="B35" s="614"/>
      <c r="C35" s="614"/>
      <c r="D35" s="614"/>
      <c r="E35" s="614"/>
      <c r="F35" s="614"/>
      <c r="G35" s="614"/>
    </row>
    <row r="36" spans="1:11" ht="25.5" customHeight="1">
      <c r="A36" s="615" t="s">
        <v>9</v>
      </c>
      <c r="B36" s="615"/>
      <c r="C36" s="615"/>
      <c r="D36" s="615"/>
      <c r="E36" s="615"/>
      <c r="F36" s="615"/>
      <c r="G36" s="615"/>
      <c r="H36" s="112"/>
    </row>
    <row r="37" spans="1:11" ht="31.5" customHeight="1">
      <c r="A37" s="612" t="s">
        <v>10</v>
      </c>
      <c r="B37" s="612" t="s">
        <v>11</v>
      </c>
      <c r="C37" s="126" t="s">
        <v>12</v>
      </c>
      <c r="D37" s="126" t="s">
        <v>13</v>
      </c>
      <c r="E37" s="612" t="s">
        <v>14</v>
      </c>
      <c r="F37" s="612"/>
      <c r="G37" s="612"/>
      <c r="H37" s="112"/>
    </row>
    <row r="38" spans="1:11" ht="17.25" customHeight="1">
      <c r="A38" s="612"/>
      <c r="B38" s="612"/>
      <c r="C38" s="126" t="s">
        <v>15</v>
      </c>
      <c r="D38" s="126" t="s">
        <v>16</v>
      </c>
      <c r="E38" s="126" t="s">
        <v>17</v>
      </c>
      <c r="F38" s="126" t="s">
        <v>18</v>
      </c>
      <c r="G38" s="126" t="s">
        <v>38</v>
      </c>
      <c r="H38" s="112"/>
    </row>
    <row r="39" spans="1:11" ht="33" customHeight="1">
      <c r="A39" s="132" t="s">
        <v>259</v>
      </c>
      <c r="B39" s="126" t="s">
        <v>20</v>
      </c>
      <c r="C39" s="133">
        <f>C53</f>
        <v>4044</v>
      </c>
      <c r="D39" s="133">
        <f>D53</f>
        <v>26394</v>
      </c>
      <c r="E39" s="133">
        <f>E53</f>
        <v>0</v>
      </c>
      <c r="F39" s="133">
        <f>F53</f>
        <v>0</v>
      </c>
      <c r="G39" s="133">
        <f>G53</f>
        <v>0</v>
      </c>
      <c r="H39" s="112"/>
    </row>
    <row r="40" spans="1:11" ht="33" customHeight="1">
      <c r="A40" s="132" t="s">
        <v>21</v>
      </c>
      <c r="B40" s="126" t="s">
        <v>20</v>
      </c>
      <c r="C40" s="133">
        <f>C69</f>
        <v>78463</v>
      </c>
      <c r="D40" s="133">
        <f>D69</f>
        <v>85419.5</v>
      </c>
      <c r="E40" s="133">
        <f>E69</f>
        <v>108161</v>
      </c>
      <c r="F40" s="133">
        <f>F69</f>
        <v>114265</v>
      </c>
      <c r="G40" s="133">
        <f>G69</f>
        <v>116330</v>
      </c>
      <c r="H40" s="112"/>
    </row>
    <row r="41" spans="1:11" ht="30" customHeight="1">
      <c r="A41" s="134" t="s">
        <v>22</v>
      </c>
      <c r="B41" s="135" t="s">
        <v>20</v>
      </c>
      <c r="C41" s="136">
        <f>SUM(C39:C40)</f>
        <v>82507</v>
      </c>
      <c r="D41" s="136">
        <f>SUM(D39:D40)</f>
        <v>111813.5</v>
      </c>
      <c r="E41" s="136">
        <f>SUM(E39:E40)</f>
        <v>108161</v>
      </c>
      <c r="F41" s="136">
        <f>SUM(F39:F40)</f>
        <v>114265</v>
      </c>
      <c r="G41" s="136">
        <f>SUM(G39:G40)</f>
        <v>116330</v>
      </c>
      <c r="H41" s="112"/>
    </row>
    <row r="42" spans="1:11" s="113" customFormat="1" ht="15.75" customHeight="1">
      <c r="A42" s="610" t="s">
        <v>260</v>
      </c>
      <c r="B42" s="610"/>
      <c r="C42" s="610"/>
      <c r="D42" s="610"/>
      <c r="E42" s="610"/>
      <c r="F42" s="610"/>
      <c r="G42" s="610"/>
      <c r="H42" s="116"/>
    </row>
    <row r="43" spans="1:11" s="113" customFormat="1" ht="18.600000000000001" customHeight="1">
      <c r="A43" s="111" t="s">
        <v>261</v>
      </c>
      <c r="B43" s="137"/>
      <c r="C43" s="137"/>
      <c r="D43" s="137"/>
      <c r="E43" s="137"/>
      <c r="F43" s="137"/>
      <c r="G43" s="137"/>
      <c r="H43" s="116"/>
    </row>
    <row r="44" spans="1:11" s="121" customFormat="1" ht="15.75">
      <c r="A44" s="610" t="s">
        <v>262</v>
      </c>
      <c r="B44" s="610"/>
      <c r="C44" s="610"/>
      <c r="D44" s="610"/>
      <c r="E44" s="610"/>
      <c r="F44" s="610"/>
      <c r="G44" s="610"/>
    </row>
    <row r="45" spans="1:11" s="121" customFormat="1" ht="15.75">
      <c r="A45" s="111" t="s">
        <v>263</v>
      </c>
    </row>
    <row r="46" spans="1:11" ht="54" customHeight="1">
      <c r="A46" s="614" t="s">
        <v>258</v>
      </c>
      <c r="B46" s="614"/>
      <c r="C46" s="614"/>
      <c r="D46" s="614"/>
      <c r="E46" s="614"/>
      <c r="F46" s="614"/>
      <c r="G46" s="614"/>
    </row>
    <row r="47" spans="1:11" ht="38.25" hidden="1" customHeight="1">
      <c r="A47" s="616" t="s">
        <v>25</v>
      </c>
      <c r="B47" s="612" t="s">
        <v>11</v>
      </c>
      <c r="C47" s="126" t="s">
        <v>12</v>
      </c>
      <c r="D47" s="126" t="s">
        <v>13</v>
      </c>
      <c r="E47" s="612" t="s">
        <v>14</v>
      </c>
      <c r="F47" s="612"/>
      <c r="G47" s="612"/>
      <c r="H47" s="112"/>
    </row>
    <row r="48" spans="1:11" ht="17.25" hidden="1" customHeight="1">
      <c r="A48" s="616"/>
      <c r="B48" s="612"/>
      <c r="C48" s="126" t="s">
        <v>264</v>
      </c>
      <c r="D48" s="126" t="s">
        <v>15</v>
      </c>
      <c r="E48" s="126" t="s">
        <v>16</v>
      </c>
      <c r="F48" s="126" t="s">
        <v>17</v>
      </c>
      <c r="G48" s="126" t="s">
        <v>18</v>
      </c>
      <c r="H48" s="112"/>
    </row>
    <row r="49" spans="1:12" ht="29.25" hidden="1" customHeight="1">
      <c r="A49" s="138"/>
      <c r="B49" s="126"/>
      <c r="C49" s="139"/>
      <c r="D49" s="139"/>
      <c r="E49" s="129"/>
      <c r="F49" s="129"/>
      <c r="G49" s="129"/>
      <c r="H49" s="112"/>
    </row>
    <row r="50" spans="1:12" ht="15" customHeight="1">
      <c r="A50" s="617"/>
      <c r="B50" s="617"/>
      <c r="C50" s="617"/>
      <c r="D50" s="617"/>
      <c r="E50" s="617"/>
      <c r="F50" s="617"/>
      <c r="G50" s="617"/>
      <c r="I50" s="123"/>
      <c r="J50" s="123"/>
      <c r="K50" s="123"/>
      <c r="L50" s="123"/>
    </row>
    <row r="51" spans="1:12" ht="31.5" customHeight="1">
      <c r="A51" s="612" t="s">
        <v>26</v>
      </c>
      <c r="B51" s="612" t="s">
        <v>11</v>
      </c>
      <c r="C51" s="126" t="s">
        <v>12</v>
      </c>
      <c r="D51" s="126" t="s">
        <v>13</v>
      </c>
      <c r="E51" s="612" t="s">
        <v>14</v>
      </c>
      <c r="F51" s="612"/>
      <c r="G51" s="612"/>
      <c r="H51" s="112"/>
    </row>
    <row r="52" spans="1:12" ht="25.5" customHeight="1">
      <c r="A52" s="612"/>
      <c r="B52" s="612"/>
      <c r="C52" s="126" t="s">
        <v>15</v>
      </c>
      <c r="D52" s="126" t="s">
        <v>16</v>
      </c>
      <c r="E52" s="126" t="s">
        <v>17</v>
      </c>
      <c r="F52" s="126" t="s">
        <v>18</v>
      </c>
      <c r="G52" s="126" t="s">
        <v>38</v>
      </c>
      <c r="H52" s="112"/>
    </row>
    <row r="53" spans="1:12" ht="30">
      <c r="A53" s="140" t="s">
        <v>19</v>
      </c>
      <c r="B53" s="126" t="s">
        <v>20</v>
      </c>
      <c r="C53" s="133">
        <f>SUM(C54:C54)</f>
        <v>4044</v>
      </c>
      <c r="D53" s="133">
        <f>SUM(D54:D54)</f>
        <v>26394</v>
      </c>
      <c r="E53" s="133"/>
      <c r="F53" s="133"/>
      <c r="G53" s="133"/>
      <c r="H53" s="112"/>
    </row>
    <row r="54" spans="1:12" s="113" customFormat="1" ht="21.6" customHeight="1">
      <c r="A54" s="141" t="s">
        <v>235</v>
      </c>
      <c r="B54" s="126" t="s">
        <v>20</v>
      </c>
      <c r="C54" s="142">
        <v>4044</v>
      </c>
      <c r="D54" s="142">
        <v>26394</v>
      </c>
      <c r="E54" s="142"/>
      <c r="F54" s="142"/>
      <c r="G54" s="142"/>
    </row>
    <row r="55" spans="1:12" ht="30.75" customHeight="1">
      <c r="A55" s="134" t="s">
        <v>27</v>
      </c>
      <c r="B55" s="135" t="s">
        <v>20</v>
      </c>
      <c r="C55" s="136">
        <f>C53</f>
        <v>4044</v>
      </c>
      <c r="D55" s="136">
        <f>D53</f>
        <v>26394</v>
      </c>
      <c r="E55" s="136">
        <f>E53</f>
        <v>0</v>
      </c>
      <c r="F55" s="136">
        <f>F53</f>
        <v>0</v>
      </c>
      <c r="G55" s="136">
        <f>G53</f>
        <v>0</v>
      </c>
      <c r="H55" s="112"/>
      <c r="I55" s="143"/>
      <c r="J55" s="143"/>
      <c r="K55" s="143"/>
    </row>
    <row r="56" spans="1:12" ht="9" customHeight="1">
      <c r="A56" s="144"/>
      <c r="B56" s="145"/>
      <c r="C56" s="146"/>
      <c r="D56" s="146"/>
      <c r="E56" s="146"/>
      <c r="F56" s="146"/>
      <c r="G56" s="146"/>
      <c r="H56" s="112"/>
      <c r="I56" s="143"/>
      <c r="J56" s="143"/>
      <c r="K56" s="143"/>
    </row>
    <row r="57" spans="1:12" s="113" customFormat="1" ht="15.75">
      <c r="A57" s="610" t="s">
        <v>265</v>
      </c>
      <c r="B57" s="610"/>
      <c r="C57" s="610"/>
      <c r="D57" s="610"/>
      <c r="E57" s="610"/>
      <c r="F57" s="610"/>
      <c r="G57" s="610"/>
      <c r="H57" s="116"/>
    </row>
    <row r="58" spans="1:12" s="113" customFormat="1" ht="15.75">
      <c r="A58" s="609" t="s">
        <v>266</v>
      </c>
      <c r="B58" s="609"/>
      <c r="C58" s="609"/>
      <c r="D58" s="609"/>
      <c r="E58" s="609"/>
      <c r="F58" s="609"/>
      <c r="G58" s="609"/>
      <c r="H58" s="116"/>
    </row>
    <row r="59" spans="1:12" s="113" customFormat="1" ht="15.75">
      <c r="A59" s="610" t="s">
        <v>267</v>
      </c>
      <c r="B59" s="610"/>
      <c r="C59" s="610"/>
      <c r="D59" s="610"/>
      <c r="E59" s="610"/>
      <c r="F59" s="610"/>
      <c r="G59" s="610"/>
      <c r="H59" s="116"/>
    </row>
    <row r="60" spans="1:12" s="113" customFormat="1" ht="15.75">
      <c r="A60" s="610" t="s">
        <v>268</v>
      </c>
      <c r="B60" s="610"/>
      <c r="C60" s="610"/>
      <c r="D60" s="610"/>
      <c r="E60" s="610"/>
      <c r="F60" s="610"/>
      <c r="G60" s="610"/>
      <c r="H60" s="116"/>
    </row>
    <row r="61" spans="1:12" s="113" customFormat="1" ht="39.200000000000003" customHeight="1">
      <c r="A61" s="614" t="s">
        <v>258</v>
      </c>
      <c r="B61" s="614"/>
      <c r="C61" s="614"/>
      <c r="D61" s="614"/>
      <c r="E61" s="614"/>
      <c r="F61" s="614"/>
      <c r="G61" s="614"/>
      <c r="H61" s="116"/>
    </row>
    <row r="62" spans="1:12" s="113" customFormat="1" ht="12.75" customHeight="1">
      <c r="A62" s="144"/>
      <c r="B62" s="114"/>
      <c r="C62" s="114"/>
      <c r="D62" s="114"/>
      <c r="E62" s="114"/>
      <c r="F62" s="114"/>
      <c r="G62" s="114"/>
      <c r="H62" s="116"/>
    </row>
    <row r="63" spans="1:12" s="113" customFormat="1" ht="15.6" customHeight="1">
      <c r="A63" s="612" t="s">
        <v>25</v>
      </c>
      <c r="B63" s="612" t="s">
        <v>11</v>
      </c>
      <c r="C63" s="126" t="s">
        <v>12</v>
      </c>
      <c r="D63" s="126" t="s">
        <v>13</v>
      </c>
      <c r="E63" s="612" t="s">
        <v>14</v>
      </c>
      <c r="F63" s="612"/>
      <c r="G63" s="612"/>
    </row>
    <row r="64" spans="1:12" s="113" customFormat="1" ht="15.75">
      <c r="A64" s="612"/>
      <c r="B64" s="612"/>
      <c r="C64" s="126" t="s">
        <v>15</v>
      </c>
      <c r="D64" s="126" t="s">
        <v>16</v>
      </c>
      <c r="E64" s="126" t="s">
        <v>17</v>
      </c>
      <c r="F64" s="126" t="s">
        <v>18</v>
      </c>
      <c r="G64" s="126" t="s">
        <v>38</v>
      </c>
    </row>
    <row r="65" spans="1:254" ht="19.5" customHeight="1">
      <c r="A65" s="138" t="s">
        <v>269</v>
      </c>
      <c r="B65" s="126" t="s">
        <v>95</v>
      </c>
      <c r="C65" s="147">
        <v>35.299999999999997</v>
      </c>
      <c r="D65" s="147">
        <v>50</v>
      </c>
      <c r="E65" s="147">
        <v>50</v>
      </c>
      <c r="F65" s="147">
        <v>50</v>
      </c>
      <c r="G65" s="147">
        <v>50</v>
      </c>
      <c r="H65" s="112"/>
    </row>
    <row r="66" spans="1:254" s="113" customFormat="1" ht="15.75">
      <c r="A66" s="114"/>
      <c r="B66" s="114"/>
      <c r="C66" s="114"/>
      <c r="D66" s="114"/>
      <c r="E66" s="114"/>
      <c r="F66" s="114"/>
      <c r="G66" s="114"/>
      <c r="H66" s="116"/>
    </row>
    <row r="67" spans="1:254" s="113" customFormat="1" ht="31.5">
      <c r="A67" s="612" t="s">
        <v>26</v>
      </c>
      <c r="B67" s="612" t="s">
        <v>11</v>
      </c>
      <c r="C67" s="126" t="s">
        <v>12</v>
      </c>
      <c r="D67" s="126" t="s">
        <v>13</v>
      </c>
      <c r="E67" s="612" t="s">
        <v>14</v>
      </c>
      <c r="F67" s="612"/>
      <c r="G67" s="612"/>
    </row>
    <row r="68" spans="1:254" s="113" customFormat="1" ht="15.75">
      <c r="A68" s="612"/>
      <c r="B68" s="612"/>
      <c r="C68" s="126" t="s">
        <v>15</v>
      </c>
      <c r="D68" s="126" t="s">
        <v>16</v>
      </c>
      <c r="E68" s="126" t="s">
        <v>17</v>
      </c>
      <c r="F68" s="126" t="s">
        <v>18</v>
      </c>
      <c r="G68" s="126" t="s">
        <v>38</v>
      </c>
    </row>
    <row r="69" spans="1:254" s="116" customFormat="1" ht="15.75">
      <c r="A69" s="148" t="s">
        <v>21</v>
      </c>
      <c r="B69" s="126" t="s">
        <v>20</v>
      </c>
      <c r="C69" s="142">
        <v>78463</v>
      </c>
      <c r="D69" s="142">
        <v>85419.5</v>
      </c>
      <c r="E69" s="142">
        <v>108161</v>
      </c>
      <c r="F69" s="142">
        <v>114265</v>
      </c>
      <c r="G69" s="142">
        <v>116330</v>
      </c>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row>
    <row r="70" spans="1:254" s="116" customFormat="1" ht="33.75" customHeight="1">
      <c r="A70" s="134" t="s">
        <v>27</v>
      </c>
      <c r="B70" s="135" t="s">
        <v>20</v>
      </c>
      <c r="C70" s="136">
        <f>SUM(C69)</f>
        <v>78463</v>
      </c>
      <c r="D70" s="136">
        <f>SUM(D69)</f>
        <v>85419.5</v>
      </c>
      <c r="E70" s="136">
        <f>SUM(E69)</f>
        <v>108161</v>
      </c>
      <c r="F70" s="136">
        <f>SUM(F69)</f>
        <v>114265</v>
      </c>
      <c r="G70" s="136">
        <f>SUM(G69)</f>
        <v>116330</v>
      </c>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row>
  </sheetData>
  <mergeCells count="45">
    <mergeCell ref="A67:A68"/>
    <mergeCell ref="B67:B68"/>
    <mergeCell ref="E67:G67"/>
    <mergeCell ref="A59:G59"/>
    <mergeCell ref="A60:G60"/>
    <mergeCell ref="A61:G61"/>
    <mergeCell ref="A63:A64"/>
    <mergeCell ref="B63:B64"/>
    <mergeCell ref="E63:G63"/>
    <mergeCell ref="A58:G58"/>
    <mergeCell ref="A42:G42"/>
    <mergeCell ref="A44:G44"/>
    <mergeCell ref="A46:G46"/>
    <mergeCell ref="A47:A48"/>
    <mergeCell ref="B47:B48"/>
    <mergeCell ref="E47:G47"/>
    <mergeCell ref="A50:G50"/>
    <mergeCell ref="A51:A52"/>
    <mergeCell ref="B51:B52"/>
    <mergeCell ref="E51:G51"/>
    <mergeCell ref="A57:G57"/>
    <mergeCell ref="B34:G34"/>
    <mergeCell ref="A35:G35"/>
    <mergeCell ref="A36:G36"/>
    <mergeCell ref="A37:A38"/>
    <mergeCell ref="B37:B38"/>
    <mergeCell ref="E37:G37"/>
    <mergeCell ref="A24:G24"/>
    <mergeCell ref="A26:G26"/>
    <mergeCell ref="A27:G27"/>
    <mergeCell ref="A29:A30"/>
    <mergeCell ref="B29:B30"/>
    <mergeCell ref="E29:G29"/>
    <mergeCell ref="A23:G23"/>
    <mergeCell ref="A14:G14"/>
    <mergeCell ref="H14:M14"/>
    <mergeCell ref="A15:G15"/>
    <mergeCell ref="H15:M15"/>
    <mergeCell ref="A16:G16"/>
    <mergeCell ref="H16:M16"/>
    <mergeCell ref="A17:G17"/>
    <mergeCell ref="H17:M17"/>
    <mergeCell ref="A19:G19"/>
    <mergeCell ref="A20:G20"/>
    <mergeCell ref="A21:G21"/>
  </mergeCells>
  <printOptions horizontalCentered="1"/>
  <pageMargins left="0.39370078740157505" right="0.39370078740157505" top="0.78740157480315009" bottom="0.78740157480315009" header="0.39370078740157505" footer="0.39370078740157505"/>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3"/>
  <sheetViews>
    <sheetView view="pageBreakPreview" topLeftCell="A31" zoomScaleNormal="70" zoomScaleSheetLayoutView="100" workbookViewId="0">
      <selection activeCell="A35" sqref="A35:G37"/>
    </sheetView>
  </sheetViews>
  <sheetFormatPr defaultRowHeight="15"/>
  <cols>
    <col min="1" max="1" width="44.42578125" style="1" customWidth="1"/>
    <col min="2" max="2" width="19.42578125" style="1" customWidth="1"/>
    <col min="3" max="7" width="14.7109375" style="2" customWidth="1"/>
    <col min="8" max="241" width="8.85546875" style="2"/>
    <col min="242" max="242" width="46.140625" style="2" customWidth="1"/>
    <col min="243" max="243" width="30.7109375" style="2" customWidth="1"/>
    <col min="244" max="244" width="20.85546875" style="2" customWidth="1"/>
    <col min="245" max="246" width="20.42578125" style="2" customWidth="1"/>
    <col min="247" max="247" width="14.7109375" style="2" customWidth="1"/>
    <col min="248" max="248" width="14" style="2" customWidth="1"/>
    <col min="249" max="249" width="32.85546875" style="2" customWidth="1"/>
    <col min="250" max="250" width="11" style="2" customWidth="1"/>
    <col min="251" max="251" width="11.140625" style="2" customWidth="1"/>
    <col min="252" max="253" width="13.28515625" style="2" customWidth="1"/>
    <col min="254" max="254" width="13.85546875" style="2" customWidth="1"/>
    <col min="255" max="258" width="9.140625" style="2" customWidth="1"/>
    <col min="259" max="497" width="8.85546875" style="2"/>
    <col min="498" max="498" width="46.140625" style="2" customWidth="1"/>
    <col min="499" max="499" width="30.7109375" style="2" customWidth="1"/>
    <col min="500" max="500" width="20.85546875" style="2" customWidth="1"/>
    <col min="501" max="502" width="20.42578125" style="2" customWidth="1"/>
    <col min="503" max="503" width="14.7109375" style="2" customWidth="1"/>
    <col min="504" max="504" width="14" style="2" customWidth="1"/>
    <col min="505" max="505" width="32.85546875" style="2" customWidth="1"/>
    <col min="506" max="506" width="11" style="2" customWidth="1"/>
    <col min="507" max="507" width="11.140625" style="2" customWidth="1"/>
    <col min="508" max="509" width="13.28515625" style="2" customWidth="1"/>
    <col min="510" max="510" width="13.85546875" style="2" customWidth="1"/>
    <col min="511" max="514" width="9.140625" style="2" customWidth="1"/>
    <col min="515" max="753" width="8.85546875" style="2"/>
    <col min="754" max="754" width="46.140625" style="2" customWidth="1"/>
    <col min="755" max="755" width="30.7109375" style="2" customWidth="1"/>
    <col min="756" max="756" width="20.85546875" style="2" customWidth="1"/>
    <col min="757" max="758" width="20.42578125" style="2" customWidth="1"/>
    <col min="759" max="759" width="14.7109375" style="2" customWidth="1"/>
    <col min="760" max="760" width="14" style="2" customWidth="1"/>
    <col min="761" max="761" width="32.85546875" style="2" customWidth="1"/>
    <col min="762" max="762" width="11" style="2" customWidth="1"/>
    <col min="763" max="763" width="11.140625" style="2" customWidth="1"/>
    <col min="764" max="765" width="13.28515625" style="2" customWidth="1"/>
    <col min="766" max="766" width="13.85546875" style="2" customWidth="1"/>
    <col min="767" max="770" width="9.140625" style="2" customWidth="1"/>
    <col min="771" max="1009" width="8.85546875" style="2"/>
    <col min="1010" max="1010" width="46.140625" style="2" customWidth="1"/>
    <col min="1011" max="1011" width="30.7109375" style="2" customWidth="1"/>
    <col min="1012" max="1012" width="20.85546875" style="2" customWidth="1"/>
    <col min="1013" max="1014" width="20.42578125" style="2" customWidth="1"/>
    <col min="1015" max="1015" width="14.7109375" style="2" customWidth="1"/>
    <col min="1016" max="1016" width="14" style="2" customWidth="1"/>
    <col min="1017" max="1017" width="32.85546875" style="2" customWidth="1"/>
    <col min="1018" max="1018" width="11" style="2" customWidth="1"/>
    <col min="1019" max="1019" width="11.140625" style="2" customWidth="1"/>
    <col min="1020" max="1021" width="13.28515625" style="2" customWidth="1"/>
    <col min="1022" max="1022" width="13.85546875" style="2" customWidth="1"/>
    <col min="1023" max="1026" width="9.140625" style="2" customWidth="1"/>
    <col min="1027" max="1265" width="8.85546875" style="2"/>
    <col min="1266" max="1266" width="46.140625" style="2" customWidth="1"/>
    <col min="1267" max="1267" width="30.7109375" style="2" customWidth="1"/>
    <col min="1268" max="1268" width="20.85546875" style="2" customWidth="1"/>
    <col min="1269" max="1270" width="20.42578125" style="2" customWidth="1"/>
    <col min="1271" max="1271" width="14.7109375" style="2" customWidth="1"/>
    <col min="1272" max="1272" width="14" style="2" customWidth="1"/>
    <col min="1273" max="1273" width="32.85546875" style="2" customWidth="1"/>
    <col min="1274" max="1274" width="11" style="2" customWidth="1"/>
    <col min="1275" max="1275" width="11.140625" style="2" customWidth="1"/>
    <col min="1276" max="1277" width="13.28515625" style="2" customWidth="1"/>
    <col min="1278" max="1278" width="13.85546875" style="2" customWidth="1"/>
    <col min="1279" max="1282" width="9.140625" style="2" customWidth="1"/>
    <col min="1283" max="1521" width="8.85546875" style="2"/>
    <col min="1522" max="1522" width="46.140625" style="2" customWidth="1"/>
    <col min="1523" max="1523" width="30.7109375" style="2" customWidth="1"/>
    <col min="1524" max="1524" width="20.85546875" style="2" customWidth="1"/>
    <col min="1525" max="1526" width="20.42578125" style="2" customWidth="1"/>
    <col min="1527" max="1527" width="14.7109375" style="2" customWidth="1"/>
    <col min="1528" max="1528" width="14" style="2" customWidth="1"/>
    <col min="1529" max="1529" width="32.85546875" style="2" customWidth="1"/>
    <col min="1530" max="1530" width="11" style="2" customWidth="1"/>
    <col min="1531" max="1531" width="11.140625" style="2" customWidth="1"/>
    <col min="1532" max="1533" width="13.28515625" style="2" customWidth="1"/>
    <col min="1534" max="1534" width="13.85546875" style="2" customWidth="1"/>
    <col min="1535" max="1538" width="9.140625" style="2" customWidth="1"/>
    <col min="1539" max="1777" width="8.85546875" style="2"/>
    <col min="1778" max="1778" width="46.140625" style="2" customWidth="1"/>
    <col min="1779" max="1779" width="30.7109375" style="2" customWidth="1"/>
    <col min="1780" max="1780" width="20.85546875" style="2" customWidth="1"/>
    <col min="1781" max="1782" width="20.42578125" style="2" customWidth="1"/>
    <col min="1783" max="1783" width="14.7109375" style="2" customWidth="1"/>
    <col min="1784" max="1784" width="14" style="2" customWidth="1"/>
    <col min="1785" max="1785" width="32.85546875" style="2" customWidth="1"/>
    <col min="1786" max="1786" width="11" style="2" customWidth="1"/>
    <col min="1787" max="1787" width="11.140625" style="2" customWidth="1"/>
    <col min="1788" max="1789" width="13.28515625" style="2" customWidth="1"/>
    <col min="1790" max="1790" width="13.85546875" style="2" customWidth="1"/>
    <col min="1791" max="1794" width="9.140625" style="2" customWidth="1"/>
    <col min="1795" max="2033" width="8.85546875" style="2"/>
    <col min="2034" max="2034" width="46.140625" style="2" customWidth="1"/>
    <col min="2035" max="2035" width="30.7109375" style="2" customWidth="1"/>
    <col min="2036" max="2036" width="20.85546875" style="2" customWidth="1"/>
    <col min="2037" max="2038" width="20.42578125" style="2" customWidth="1"/>
    <col min="2039" max="2039" width="14.7109375" style="2" customWidth="1"/>
    <col min="2040" max="2040" width="14" style="2" customWidth="1"/>
    <col min="2041" max="2041" width="32.85546875" style="2" customWidth="1"/>
    <col min="2042" max="2042" width="11" style="2" customWidth="1"/>
    <col min="2043" max="2043" width="11.140625" style="2" customWidth="1"/>
    <col min="2044" max="2045" width="13.28515625" style="2" customWidth="1"/>
    <col min="2046" max="2046" width="13.85546875" style="2" customWidth="1"/>
    <col min="2047" max="2050" width="9.140625" style="2" customWidth="1"/>
    <col min="2051" max="2289" width="8.85546875" style="2"/>
    <col min="2290" max="2290" width="46.140625" style="2" customWidth="1"/>
    <col min="2291" max="2291" width="30.7109375" style="2" customWidth="1"/>
    <col min="2292" max="2292" width="20.85546875" style="2" customWidth="1"/>
    <col min="2293" max="2294" width="20.42578125" style="2" customWidth="1"/>
    <col min="2295" max="2295" width="14.7109375" style="2" customWidth="1"/>
    <col min="2296" max="2296" width="14" style="2" customWidth="1"/>
    <col min="2297" max="2297" width="32.85546875" style="2" customWidth="1"/>
    <col min="2298" max="2298" width="11" style="2" customWidth="1"/>
    <col min="2299" max="2299" width="11.140625" style="2" customWidth="1"/>
    <col min="2300" max="2301" width="13.28515625" style="2" customWidth="1"/>
    <col min="2302" max="2302" width="13.85546875" style="2" customWidth="1"/>
    <col min="2303" max="2306" width="9.140625" style="2" customWidth="1"/>
    <col min="2307" max="2545" width="8.85546875" style="2"/>
    <col min="2546" max="2546" width="46.140625" style="2" customWidth="1"/>
    <col min="2547" max="2547" width="30.7109375" style="2" customWidth="1"/>
    <col min="2548" max="2548" width="20.85546875" style="2" customWidth="1"/>
    <col min="2549" max="2550" width="20.42578125" style="2" customWidth="1"/>
    <col min="2551" max="2551" width="14.7109375" style="2" customWidth="1"/>
    <col min="2552" max="2552" width="14" style="2" customWidth="1"/>
    <col min="2553" max="2553" width="32.85546875" style="2" customWidth="1"/>
    <col min="2554" max="2554" width="11" style="2" customWidth="1"/>
    <col min="2555" max="2555" width="11.140625" style="2" customWidth="1"/>
    <col min="2556" max="2557" width="13.28515625" style="2" customWidth="1"/>
    <col min="2558" max="2558" width="13.85546875" style="2" customWidth="1"/>
    <col min="2559" max="2562" width="9.140625" style="2" customWidth="1"/>
    <col min="2563" max="2801" width="8.85546875" style="2"/>
    <col min="2802" max="2802" width="46.140625" style="2" customWidth="1"/>
    <col min="2803" max="2803" width="30.7109375" style="2" customWidth="1"/>
    <col min="2804" max="2804" width="20.85546875" style="2" customWidth="1"/>
    <col min="2805" max="2806" width="20.42578125" style="2" customWidth="1"/>
    <col min="2807" max="2807" width="14.7109375" style="2" customWidth="1"/>
    <col min="2808" max="2808" width="14" style="2" customWidth="1"/>
    <col min="2809" max="2809" width="32.85546875" style="2" customWidth="1"/>
    <col min="2810" max="2810" width="11" style="2" customWidth="1"/>
    <col min="2811" max="2811" width="11.140625" style="2" customWidth="1"/>
    <col min="2812" max="2813" width="13.28515625" style="2" customWidth="1"/>
    <col min="2814" max="2814" width="13.85546875" style="2" customWidth="1"/>
    <col min="2815" max="2818" width="9.140625" style="2" customWidth="1"/>
    <col min="2819" max="3057" width="8.85546875" style="2"/>
    <col min="3058" max="3058" width="46.140625" style="2" customWidth="1"/>
    <col min="3059" max="3059" width="30.7109375" style="2" customWidth="1"/>
    <col min="3060" max="3060" width="20.85546875" style="2" customWidth="1"/>
    <col min="3061" max="3062" width="20.42578125" style="2" customWidth="1"/>
    <col min="3063" max="3063" width="14.7109375" style="2" customWidth="1"/>
    <col min="3064" max="3064" width="14" style="2" customWidth="1"/>
    <col min="3065" max="3065" width="32.85546875" style="2" customWidth="1"/>
    <col min="3066" max="3066" width="11" style="2" customWidth="1"/>
    <col min="3067" max="3067" width="11.140625" style="2" customWidth="1"/>
    <col min="3068" max="3069" width="13.28515625" style="2" customWidth="1"/>
    <col min="3070" max="3070" width="13.85546875" style="2" customWidth="1"/>
    <col min="3071" max="3074" width="9.140625" style="2" customWidth="1"/>
    <col min="3075" max="3313" width="8.85546875" style="2"/>
    <col min="3314" max="3314" width="46.140625" style="2" customWidth="1"/>
    <col min="3315" max="3315" width="30.7109375" style="2" customWidth="1"/>
    <col min="3316" max="3316" width="20.85546875" style="2" customWidth="1"/>
    <col min="3317" max="3318" width="20.42578125" style="2" customWidth="1"/>
    <col min="3319" max="3319" width="14.7109375" style="2" customWidth="1"/>
    <col min="3320" max="3320" width="14" style="2" customWidth="1"/>
    <col min="3321" max="3321" width="32.85546875" style="2" customWidth="1"/>
    <col min="3322" max="3322" width="11" style="2" customWidth="1"/>
    <col min="3323" max="3323" width="11.140625" style="2" customWidth="1"/>
    <col min="3324" max="3325" width="13.28515625" style="2" customWidth="1"/>
    <col min="3326" max="3326" width="13.85546875" style="2" customWidth="1"/>
    <col min="3327" max="3330" width="9.140625" style="2" customWidth="1"/>
    <col min="3331" max="3569" width="8.85546875" style="2"/>
    <col min="3570" max="3570" width="46.140625" style="2" customWidth="1"/>
    <col min="3571" max="3571" width="30.7109375" style="2" customWidth="1"/>
    <col min="3572" max="3572" width="20.85546875" style="2" customWidth="1"/>
    <col min="3573" max="3574" width="20.42578125" style="2" customWidth="1"/>
    <col min="3575" max="3575" width="14.7109375" style="2" customWidth="1"/>
    <col min="3576" max="3576" width="14" style="2" customWidth="1"/>
    <col min="3577" max="3577" width="32.85546875" style="2" customWidth="1"/>
    <col min="3578" max="3578" width="11" style="2" customWidth="1"/>
    <col min="3579" max="3579" width="11.140625" style="2" customWidth="1"/>
    <col min="3580" max="3581" width="13.28515625" style="2" customWidth="1"/>
    <col min="3582" max="3582" width="13.85546875" style="2" customWidth="1"/>
    <col min="3583" max="3586" width="9.140625" style="2" customWidth="1"/>
    <col min="3587" max="3825" width="8.85546875" style="2"/>
    <col min="3826" max="3826" width="46.140625" style="2" customWidth="1"/>
    <col min="3827" max="3827" width="30.7109375" style="2" customWidth="1"/>
    <col min="3828" max="3828" width="20.85546875" style="2" customWidth="1"/>
    <col min="3829" max="3830" width="20.42578125" style="2" customWidth="1"/>
    <col min="3831" max="3831" width="14.7109375" style="2" customWidth="1"/>
    <col min="3832" max="3832" width="14" style="2" customWidth="1"/>
    <col min="3833" max="3833" width="32.85546875" style="2" customWidth="1"/>
    <col min="3834" max="3834" width="11" style="2" customWidth="1"/>
    <col min="3835" max="3835" width="11.140625" style="2" customWidth="1"/>
    <col min="3836" max="3837" width="13.28515625" style="2" customWidth="1"/>
    <col min="3838" max="3838" width="13.85546875" style="2" customWidth="1"/>
    <col min="3839" max="3842" width="9.140625" style="2" customWidth="1"/>
    <col min="3843" max="4081" width="8.85546875" style="2"/>
    <col min="4082" max="4082" width="46.140625" style="2" customWidth="1"/>
    <col min="4083" max="4083" width="30.7109375" style="2" customWidth="1"/>
    <col min="4084" max="4084" width="20.85546875" style="2" customWidth="1"/>
    <col min="4085" max="4086" width="20.42578125" style="2" customWidth="1"/>
    <col min="4087" max="4087" width="14.7109375" style="2" customWidth="1"/>
    <col min="4088" max="4088" width="14" style="2" customWidth="1"/>
    <col min="4089" max="4089" width="32.85546875" style="2" customWidth="1"/>
    <col min="4090" max="4090" width="11" style="2" customWidth="1"/>
    <col min="4091" max="4091" width="11.140625" style="2" customWidth="1"/>
    <col min="4092" max="4093" width="13.28515625" style="2" customWidth="1"/>
    <col min="4094" max="4094" width="13.85546875" style="2" customWidth="1"/>
    <col min="4095" max="4098" width="9.140625" style="2" customWidth="1"/>
    <col min="4099" max="4337" width="8.85546875" style="2"/>
    <col min="4338" max="4338" width="46.140625" style="2" customWidth="1"/>
    <col min="4339" max="4339" width="30.7109375" style="2" customWidth="1"/>
    <col min="4340" max="4340" width="20.85546875" style="2" customWidth="1"/>
    <col min="4341" max="4342" width="20.42578125" style="2" customWidth="1"/>
    <col min="4343" max="4343" width="14.7109375" style="2" customWidth="1"/>
    <col min="4344" max="4344" width="14" style="2" customWidth="1"/>
    <col min="4345" max="4345" width="32.85546875" style="2" customWidth="1"/>
    <col min="4346" max="4346" width="11" style="2" customWidth="1"/>
    <col min="4347" max="4347" width="11.140625" style="2" customWidth="1"/>
    <col min="4348" max="4349" width="13.28515625" style="2" customWidth="1"/>
    <col min="4350" max="4350" width="13.85546875" style="2" customWidth="1"/>
    <col min="4351" max="4354" width="9.140625" style="2" customWidth="1"/>
    <col min="4355" max="4593" width="8.85546875" style="2"/>
    <col min="4594" max="4594" width="46.140625" style="2" customWidth="1"/>
    <col min="4595" max="4595" width="30.7109375" style="2" customWidth="1"/>
    <col min="4596" max="4596" width="20.85546875" style="2" customWidth="1"/>
    <col min="4597" max="4598" width="20.42578125" style="2" customWidth="1"/>
    <col min="4599" max="4599" width="14.7109375" style="2" customWidth="1"/>
    <col min="4600" max="4600" width="14" style="2" customWidth="1"/>
    <col min="4601" max="4601" width="32.85546875" style="2" customWidth="1"/>
    <col min="4602" max="4602" width="11" style="2" customWidth="1"/>
    <col min="4603" max="4603" width="11.140625" style="2" customWidth="1"/>
    <col min="4604" max="4605" width="13.28515625" style="2" customWidth="1"/>
    <col min="4606" max="4606" width="13.85546875" style="2" customWidth="1"/>
    <col min="4607" max="4610" width="9.140625" style="2" customWidth="1"/>
    <col min="4611" max="4849" width="8.85546875" style="2"/>
    <col min="4850" max="4850" width="46.140625" style="2" customWidth="1"/>
    <col min="4851" max="4851" width="30.7109375" style="2" customWidth="1"/>
    <col min="4852" max="4852" width="20.85546875" style="2" customWidth="1"/>
    <col min="4853" max="4854" width="20.42578125" style="2" customWidth="1"/>
    <col min="4855" max="4855" width="14.7109375" style="2" customWidth="1"/>
    <col min="4856" max="4856" width="14" style="2" customWidth="1"/>
    <col min="4857" max="4857" width="32.85546875" style="2" customWidth="1"/>
    <col min="4858" max="4858" width="11" style="2" customWidth="1"/>
    <col min="4859" max="4859" width="11.140625" style="2" customWidth="1"/>
    <col min="4860" max="4861" width="13.28515625" style="2" customWidth="1"/>
    <col min="4862" max="4862" width="13.85546875" style="2" customWidth="1"/>
    <col min="4863" max="4866" width="9.140625" style="2" customWidth="1"/>
    <col min="4867" max="5105" width="8.85546875" style="2"/>
    <col min="5106" max="5106" width="46.140625" style="2" customWidth="1"/>
    <col min="5107" max="5107" width="30.7109375" style="2" customWidth="1"/>
    <col min="5108" max="5108" width="20.85546875" style="2" customWidth="1"/>
    <col min="5109" max="5110" width="20.42578125" style="2" customWidth="1"/>
    <col min="5111" max="5111" width="14.7109375" style="2" customWidth="1"/>
    <col min="5112" max="5112" width="14" style="2" customWidth="1"/>
    <col min="5113" max="5113" width="32.85546875" style="2" customWidth="1"/>
    <col min="5114" max="5114" width="11" style="2" customWidth="1"/>
    <col min="5115" max="5115" width="11.140625" style="2" customWidth="1"/>
    <col min="5116" max="5117" width="13.28515625" style="2" customWidth="1"/>
    <col min="5118" max="5118" width="13.85546875" style="2" customWidth="1"/>
    <col min="5119" max="5122" width="9.140625" style="2" customWidth="1"/>
    <col min="5123" max="5361" width="8.85546875" style="2"/>
    <col min="5362" max="5362" width="46.140625" style="2" customWidth="1"/>
    <col min="5363" max="5363" width="30.7109375" style="2" customWidth="1"/>
    <col min="5364" max="5364" width="20.85546875" style="2" customWidth="1"/>
    <col min="5365" max="5366" width="20.42578125" style="2" customWidth="1"/>
    <col min="5367" max="5367" width="14.7109375" style="2" customWidth="1"/>
    <col min="5368" max="5368" width="14" style="2" customWidth="1"/>
    <col min="5369" max="5369" width="32.85546875" style="2" customWidth="1"/>
    <col min="5370" max="5370" width="11" style="2" customWidth="1"/>
    <col min="5371" max="5371" width="11.140625" style="2" customWidth="1"/>
    <col min="5372" max="5373" width="13.28515625" style="2" customWidth="1"/>
    <col min="5374" max="5374" width="13.85546875" style="2" customWidth="1"/>
    <col min="5375" max="5378" width="9.140625" style="2" customWidth="1"/>
    <col min="5379" max="5617" width="8.85546875" style="2"/>
    <col min="5618" max="5618" width="46.140625" style="2" customWidth="1"/>
    <col min="5619" max="5619" width="30.7109375" style="2" customWidth="1"/>
    <col min="5620" max="5620" width="20.85546875" style="2" customWidth="1"/>
    <col min="5621" max="5622" width="20.42578125" style="2" customWidth="1"/>
    <col min="5623" max="5623" width="14.7109375" style="2" customWidth="1"/>
    <col min="5624" max="5624" width="14" style="2" customWidth="1"/>
    <col min="5625" max="5625" width="32.85546875" style="2" customWidth="1"/>
    <col min="5626" max="5626" width="11" style="2" customWidth="1"/>
    <col min="5627" max="5627" width="11.140625" style="2" customWidth="1"/>
    <col min="5628" max="5629" width="13.28515625" style="2" customWidth="1"/>
    <col min="5630" max="5630" width="13.85546875" style="2" customWidth="1"/>
    <col min="5631" max="5634" width="9.140625" style="2" customWidth="1"/>
    <col min="5635" max="5873" width="8.85546875" style="2"/>
    <col min="5874" max="5874" width="46.140625" style="2" customWidth="1"/>
    <col min="5875" max="5875" width="30.7109375" style="2" customWidth="1"/>
    <col min="5876" max="5876" width="20.85546875" style="2" customWidth="1"/>
    <col min="5877" max="5878" width="20.42578125" style="2" customWidth="1"/>
    <col min="5879" max="5879" width="14.7109375" style="2" customWidth="1"/>
    <col min="5880" max="5880" width="14" style="2" customWidth="1"/>
    <col min="5881" max="5881" width="32.85546875" style="2" customWidth="1"/>
    <col min="5882" max="5882" width="11" style="2" customWidth="1"/>
    <col min="5883" max="5883" width="11.140625" style="2" customWidth="1"/>
    <col min="5884" max="5885" width="13.28515625" style="2" customWidth="1"/>
    <col min="5886" max="5886" width="13.85546875" style="2" customWidth="1"/>
    <col min="5887" max="5890" width="9.140625" style="2" customWidth="1"/>
    <col min="5891" max="6129" width="8.85546875" style="2"/>
    <col min="6130" max="6130" width="46.140625" style="2" customWidth="1"/>
    <col min="6131" max="6131" width="30.7109375" style="2" customWidth="1"/>
    <col min="6132" max="6132" width="20.85546875" style="2" customWidth="1"/>
    <col min="6133" max="6134" width="20.42578125" style="2" customWidth="1"/>
    <col min="6135" max="6135" width="14.7109375" style="2" customWidth="1"/>
    <col min="6136" max="6136" width="14" style="2" customWidth="1"/>
    <col min="6137" max="6137" width="32.85546875" style="2" customWidth="1"/>
    <col min="6138" max="6138" width="11" style="2" customWidth="1"/>
    <col min="6139" max="6139" width="11.140625" style="2" customWidth="1"/>
    <col min="6140" max="6141" width="13.28515625" style="2" customWidth="1"/>
    <col min="6142" max="6142" width="13.85546875" style="2" customWidth="1"/>
    <col min="6143" max="6146" width="9.140625" style="2" customWidth="1"/>
    <col min="6147" max="6385" width="8.85546875" style="2"/>
    <col min="6386" max="6386" width="46.140625" style="2" customWidth="1"/>
    <col min="6387" max="6387" width="30.7109375" style="2" customWidth="1"/>
    <col min="6388" max="6388" width="20.85546875" style="2" customWidth="1"/>
    <col min="6389" max="6390" width="20.42578125" style="2" customWidth="1"/>
    <col min="6391" max="6391" width="14.7109375" style="2" customWidth="1"/>
    <col min="6392" max="6392" width="14" style="2" customWidth="1"/>
    <col min="6393" max="6393" width="32.85546875" style="2" customWidth="1"/>
    <col min="6394" max="6394" width="11" style="2" customWidth="1"/>
    <col min="6395" max="6395" width="11.140625" style="2" customWidth="1"/>
    <col min="6396" max="6397" width="13.28515625" style="2" customWidth="1"/>
    <col min="6398" max="6398" width="13.85546875" style="2" customWidth="1"/>
    <col min="6399" max="6402" width="9.140625" style="2" customWidth="1"/>
    <col min="6403" max="6641" width="8.85546875" style="2"/>
    <col min="6642" max="6642" width="46.140625" style="2" customWidth="1"/>
    <col min="6643" max="6643" width="30.7109375" style="2" customWidth="1"/>
    <col min="6644" max="6644" width="20.85546875" style="2" customWidth="1"/>
    <col min="6645" max="6646" width="20.42578125" style="2" customWidth="1"/>
    <col min="6647" max="6647" width="14.7109375" style="2" customWidth="1"/>
    <col min="6648" max="6648" width="14" style="2" customWidth="1"/>
    <col min="6649" max="6649" width="32.85546875" style="2" customWidth="1"/>
    <col min="6650" max="6650" width="11" style="2" customWidth="1"/>
    <col min="6651" max="6651" width="11.140625" style="2" customWidth="1"/>
    <col min="6652" max="6653" width="13.28515625" style="2" customWidth="1"/>
    <col min="6654" max="6654" width="13.85546875" style="2" customWidth="1"/>
    <col min="6655" max="6658" width="9.140625" style="2" customWidth="1"/>
    <col min="6659" max="6897" width="8.85546875" style="2"/>
    <col min="6898" max="6898" width="46.140625" style="2" customWidth="1"/>
    <col min="6899" max="6899" width="30.7109375" style="2" customWidth="1"/>
    <col min="6900" max="6900" width="20.85546875" style="2" customWidth="1"/>
    <col min="6901" max="6902" width="20.42578125" style="2" customWidth="1"/>
    <col min="6903" max="6903" width="14.7109375" style="2" customWidth="1"/>
    <col min="6904" max="6904" width="14" style="2" customWidth="1"/>
    <col min="6905" max="6905" width="32.85546875" style="2" customWidth="1"/>
    <col min="6906" max="6906" width="11" style="2" customWidth="1"/>
    <col min="6907" max="6907" width="11.140625" style="2" customWidth="1"/>
    <col min="6908" max="6909" width="13.28515625" style="2" customWidth="1"/>
    <col min="6910" max="6910" width="13.85546875" style="2" customWidth="1"/>
    <col min="6911" max="6914" width="9.140625" style="2" customWidth="1"/>
    <col min="6915" max="7153" width="8.85546875" style="2"/>
    <col min="7154" max="7154" width="46.140625" style="2" customWidth="1"/>
    <col min="7155" max="7155" width="30.7109375" style="2" customWidth="1"/>
    <col min="7156" max="7156" width="20.85546875" style="2" customWidth="1"/>
    <col min="7157" max="7158" width="20.42578125" style="2" customWidth="1"/>
    <col min="7159" max="7159" width="14.7109375" style="2" customWidth="1"/>
    <col min="7160" max="7160" width="14" style="2" customWidth="1"/>
    <col min="7161" max="7161" width="32.85546875" style="2" customWidth="1"/>
    <col min="7162" max="7162" width="11" style="2" customWidth="1"/>
    <col min="7163" max="7163" width="11.140625" style="2" customWidth="1"/>
    <col min="7164" max="7165" width="13.28515625" style="2" customWidth="1"/>
    <col min="7166" max="7166" width="13.85546875" style="2" customWidth="1"/>
    <col min="7167" max="7170" width="9.140625" style="2" customWidth="1"/>
    <col min="7171" max="7409" width="8.85546875" style="2"/>
    <col min="7410" max="7410" width="46.140625" style="2" customWidth="1"/>
    <col min="7411" max="7411" width="30.7109375" style="2" customWidth="1"/>
    <col min="7412" max="7412" width="20.85546875" style="2" customWidth="1"/>
    <col min="7413" max="7414" width="20.42578125" style="2" customWidth="1"/>
    <col min="7415" max="7415" width="14.7109375" style="2" customWidth="1"/>
    <col min="7416" max="7416" width="14" style="2" customWidth="1"/>
    <col min="7417" max="7417" width="32.85546875" style="2" customWidth="1"/>
    <col min="7418" max="7418" width="11" style="2" customWidth="1"/>
    <col min="7419" max="7419" width="11.140625" style="2" customWidth="1"/>
    <col min="7420" max="7421" width="13.28515625" style="2" customWidth="1"/>
    <col min="7422" max="7422" width="13.85546875" style="2" customWidth="1"/>
    <col min="7423" max="7426" width="9.140625" style="2" customWidth="1"/>
    <col min="7427" max="7665" width="8.85546875" style="2"/>
    <col min="7666" max="7666" width="46.140625" style="2" customWidth="1"/>
    <col min="7667" max="7667" width="30.7109375" style="2" customWidth="1"/>
    <col min="7668" max="7668" width="20.85546875" style="2" customWidth="1"/>
    <col min="7669" max="7670" width="20.42578125" style="2" customWidth="1"/>
    <col min="7671" max="7671" width="14.7109375" style="2" customWidth="1"/>
    <col min="7672" max="7672" width="14" style="2" customWidth="1"/>
    <col min="7673" max="7673" width="32.85546875" style="2" customWidth="1"/>
    <col min="7674" max="7674" width="11" style="2" customWidth="1"/>
    <col min="7675" max="7675" width="11.140625" style="2" customWidth="1"/>
    <col min="7676" max="7677" width="13.28515625" style="2" customWidth="1"/>
    <col min="7678" max="7678" width="13.85546875" style="2" customWidth="1"/>
    <col min="7679" max="7682" width="9.140625" style="2" customWidth="1"/>
    <col min="7683" max="7921" width="8.85546875" style="2"/>
    <col min="7922" max="7922" width="46.140625" style="2" customWidth="1"/>
    <col min="7923" max="7923" width="30.7109375" style="2" customWidth="1"/>
    <col min="7924" max="7924" width="20.85546875" style="2" customWidth="1"/>
    <col min="7925" max="7926" width="20.42578125" style="2" customWidth="1"/>
    <col min="7927" max="7927" width="14.7109375" style="2" customWidth="1"/>
    <col min="7928" max="7928" width="14" style="2" customWidth="1"/>
    <col min="7929" max="7929" width="32.85546875" style="2" customWidth="1"/>
    <col min="7930" max="7930" width="11" style="2" customWidth="1"/>
    <col min="7931" max="7931" width="11.140625" style="2" customWidth="1"/>
    <col min="7932" max="7933" width="13.28515625" style="2" customWidth="1"/>
    <col min="7934" max="7934" width="13.85546875" style="2" customWidth="1"/>
    <col min="7935" max="7938" width="9.140625" style="2" customWidth="1"/>
    <col min="7939" max="8177" width="8.85546875" style="2"/>
    <col min="8178" max="8178" width="46.140625" style="2" customWidth="1"/>
    <col min="8179" max="8179" width="30.7109375" style="2" customWidth="1"/>
    <col min="8180" max="8180" width="20.85546875" style="2" customWidth="1"/>
    <col min="8181" max="8182" width="20.42578125" style="2" customWidth="1"/>
    <col min="8183" max="8183" width="14.7109375" style="2" customWidth="1"/>
    <col min="8184" max="8184" width="14" style="2" customWidth="1"/>
    <col min="8185" max="8185" width="32.85546875" style="2" customWidth="1"/>
    <col min="8186" max="8186" width="11" style="2" customWidth="1"/>
    <col min="8187" max="8187" width="11.140625" style="2" customWidth="1"/>
    <col min="8188" max="8189" width="13.28515625" style="2" customWidth="1"/>
    <col min="8190" max="8190" width="13.85546875" style="2" customWidth="1"/>
    <col min="8191" max="8194" width="9.140625" style="2" customWidth="1"/>
    <col min="8195" max="8433" width="8.85546875" style="2"/>
    <col min="8434" max="8434" width="46.140625" style="2" customWidth="1"/>
    <col min="8435" max="8435" width="30.7109375" style="2" customWidth="1"/>
    <col min="8436" max="8436" width="20.85546875" style="2" customWidth="1"/>
    <col min="8437" max="8438" width="20.42578125" style="2" customWidth="1"/>
    <col min="8439" max="8439" width="14.7109375" style="2" customWidth="1"/>
    <col min="8440" max="8440" width="14" style="2" customWidth="1"/>
    <col min="8441" max="8441" width="32.85546875" style="2" customWidth="1"/>
    <col min="8442" max="8442" width="11" style="2" customWidth="1"/>
    <col min="8443" max="8443" width="11.140625" style="2" customWidth="1"/>
    <col min="8444" max="8445" width="13.28515625" style="2" customWidth="1"/>
    <col min="8446" max="8446" width="13.85546875" style="2" customWidth="1"/>
    <col min="8447" max="8450" width="9.140625" style="2" customWidth="1"/>
    <col min="8451" max="8689" width="8.85546875" style="2"/>
    <col min="8690" max="8690" width="46.140625" style="2" customWidth="1"/>
    <col min="8691" max="8691" width="30.7109375" style="2" customWidth="1"/>
    <col min="8692" max="8692" width="20.85546875" style="2" customWidth="1"/>
    <col min="8693" max="8694" width="20.42578125" style="2" customWidth="1"/>
    <col min="8695" max="8695" width="14.7109375" style="2" customWidth="1"/>
    <col min="8696" max="8696" width="14" style="2" customWidth="1"/>
    <col min="8697" max="8697" width="32.85546875" style="2" customWidth="1"/>
    <col min="8698" max="8698" width="11" style="2" customWidth="1"/>
    <col min="8699" max="8699" width="11.140625" style="2" customWidth="1"/>
    <col min="8700" max="8701" width="13.28515625" style="2" customWidth="1"/>
    <col min="8702" max="8702" width="13.85546875" style="2" customWidth="1"/>
    <col min="8703" max="8706" width="9.140625" style="2" customWidth="1"/>
    <col min="8707" max="8945" width="8.85546875" style="2"/>
    <col min="8946" max="8946" width="46.140625" style="2" customWidth="1"/>
    <col min="8947" max="8947" width="30.7109375" style="2" customWidth="1"/>
    <col min="8948" max="8948" width="20.85546875" style="2" customWidth="1"/>
    <col min="8949" max="8950" width="20.42578125" style="2" customWidth="1"/>
    <col min="8951" max="8951" width="14.7109375" style="2" customWidth="1"/>
    <col min="8952" max="8952" width="14" style="2" customWidth="1"/>
    <col min="8953" max="8953" width="32.85546875" style="2" customWidth="1"/>
    <col min="8954" max="8954" width="11" style="2" customWidth="1"/>
    <col min="8955" max="8955" width="11.140625" style="2" customWidth="1"/>
    <col min="8956" max="8957" width="13.28515625" style="2" customWidth="1"/>
    <col min="8958" max="8958" width="13.85546875" style="2" customWidth="1"/>
    <col min="8959" max="8962" width="9.140625" style="2" customWidth="1"/>
    <col min="8963" max="9201" width="8.85546875" style="2"/>
    <col min="9202" max="9202" width="46.140625" style="2" customWidth="1"/>
    <col min="9203" max="9203" width="30.7109375" style="2" customWidth="1"/>
    <col min="9204" max="9204" width="20.85546875" style="2" customWidth="1"/>
    <col min="9205" max="9206" width="20.42578125" style="2" customWidth="1"/>
    <col min="9207" max="9207" width="14.7109375" style="2" customWidth="1"/>
    <col min="9208" max="9208" width="14" style="2" customWidth="1"/>
    <col min="9209" max="9209" width="32.85546875" style="2" customWidth="1"/>
    <col min="9210" max="9210" width="11" style="2" customWidth="1"/>
    <col min="9211" max="9211" width="11.140625" style="2" customWidth="1"/>
    <col min="9212" max="9213" width="13.28515625" style="2" customWidth="1"/>
    <col min="9214" max="9214" width="13.85546875" style="2" customWidth="1"/>
    <col min="9215" max="9218" width="9.140625" style="2" customWidth="1"/>
    <col min="9219" max="9457" width="8.85546875" style="2"/>
    <col min="9458" max="9458" width="46.140625" style="2" customWidth="1"/>
    <col min="9459" max="9459" width="30.7109375" style="2" customWidth="1"/>
    <col min="9460" max="9460" width="20.85546875" style="2" customWidth="1"/>
    <col min="9461" max="9462" width="20.42578125" style="2" customWidth="1"/>
    <col min="9463" max="9463" width="14.7109375" style="2" customWidth="1"/>
    <col min="9464" max="9464" width="14" style="2" customWidth="1"/>
    <col min="9465" max="9465" width="32.85546875" style="2" customWidth="1"/>
    <col min="9466" max="9466" width="11" style="2" customWidth="1"/>
    <col min="9467" max="9467" width="11.140625" style="2" customWidth="1"/>
    <col min="9468" max="9469" width="13.28515625" style="2" customWidth="1"/>
    <col min="9470" max="9470" width="13.85546875" style="2" customWidth="1"/>
    <col min="9471" max="9474" width="9.140625" style="2" customWidth="1"/>
    <col min="9475" max="9713" width="8.85546875" style="2"/>
    <col min="9714" max="9714" width="46.140625" style="2" customWidth="1"/>
    <col min="9715" max="9715" width="30.7109375" style="2" customWidth="1"/>
    <col min="9716" max="9716" width="20.85546875" style="2" customWidth="1"/>
    <col min="9717" max="9718" width="20.42578125" style="2" customWidth="1"/>
    <col min="9719" max="9719" width="14.7109375" style="2" customWidth="1"/>
    <col min="9720" max="9720" width="14" style="2" customWidth="1"/>
    <col min="9721" max="9721" width="32.85546875" style="2" customWidth="1"/>
    <col min="9722" max="9722" width="11" style="2" customWidth="1"/>
    <col min="9723" max="9723" width="11.140625" style="2" customWidth="1"/>
    <col min="9724" max="9725" width="13.28515625" style="2" customWidth="1"/>
    <col min="9726" max="9726" width="13.85546875" style="2" customWidth="1"/>
    <col min="9727" max="9730" width="9.140625" style="2" customWidth="1"/>
    <col min="9731" max="9969" width="8.85546875" style="2"/>
    <col min="9970" max="9970" width="46.140625" style="2" customWidth="1"/>
    <col min="9971" max="9971" width="30.7109375" style="2" customWidth="1"/>
    <col min="9972" max="9972" width="20.85546875" style="2" customWidth="1"/>
    <col min="9973" max="9974" width="20.42578125" style="2" customWidth="1"/>
    <col min="9975" max="9975" width="14.7109375" style="2" customWidth="1"/>
    <col min="9976" max="9976" width="14" style="2" customWidth="1"/>
    <col min="9977" max="9977" width="32.85546875" style="2" customWidth="1"/>
    <col min="9978" max="9978" width="11" style="2" customWidth="1"/>
    <col min="9979" max="9979" width="11.140625" style="2" customWidth="1"/>
    <col min="9980" max="9981" width="13.28515625" style="2" customWidth="1"/>
    <col min="9982" max="9982" width="13.85546875" style="2" customWidth="1"/>
    <col min="9983" max="9986" width="9.140625" style="2" customWidth="1"/>
    <col min="9987" max="10225" width="8.85546875" style="2"/>
    <col min="10226" max="10226" width="46.140625" style="2" customWidth="1"/>
    <col min="10227" max="10227" width="30.7109375" style="2" customWidth="1"/>
    <col min="10228" max="10228" width="20.85546875" style="2" customWidth="1"/>
    <col min="10229" max="10230" width="20.42578125" style="2" customWidth="1"/>
    <col min="10231" max="10231" width="14.7109375" style="2" customWidth="1"/>
    <col min="10232" max="10232" width="14" style="2" customWidth="1"/>
    <col min="10233" max="10233" width="32.85546875" style="2" customWidth="1"/>
    <col min="10234" max="10234" width="11" style="2" customWidth="1"/>
    <col min="10235" max="10235" width="11.140625" style="2" customWidth="1"/>
    <col min="10236" max="10237" width="13.28515625" style="2" customWidth="1"/>
    <col min="10238" max="10238" width="13.85546875" style="2" customWidth="1"/>
    <col min="10239" max="10242" width="9.140625" style="2" customWidth="1"/>
    <col min="10243" max="10481" width="8.85546875" style="2"/>
    <col min="10482" max="10482" width="46.140625" style="2" customWidth="1"/>
    <col min="10483" max="10483" width="30.7109375" style="2" customWidth="1"/>
    <col min="10484" max="10484" width="20.85546875" style="2" customWidth="1"/>
    <col min="10485" max="10486" width="20.42578125" style="2" customWidth="1"/>
    <col min="10487" max="10487" width="14.7109375" style="2" customWidth="1"/>
    <col min="10488" max="10488" width="14" style="2" customWidth="1"/>
    <col min="10489" max="10489" width="32.85546875" style="2" customWidth="1"/>
    <col min="10490" max="10490" width="11" style="2" customWidth="1"/>
    <col min="10491" max="10491" width="11.140625" style="2" customWidth="1"/>
    <col min="10492" max="10493" width="13.28515625" style="2" customWidth="1"/>
    <col min="10494" max="10494" width="13.85546875" style="2" customWidth="1"/>
    <col min="10495" max="10498" width="9.140625" style="2" customWidth="1"/>
    <col min="10499" max="10737" width="8.85546875" style="2"/>
    <col min="10738" max="10738" width="46.140625" style="2" customWidth="1"/>
    <col min="10739" max="10739" width="30.7109375" style="2" customWidth="1"/>
    <col min="10740" max="10740" width="20.85546875" style="2" customWidth="1"/>
    <col min="10741" max="10742" width="20.42578125" style="2" customWidth="1"/>
    <col min="10743" max="10743" width="14.7109375" style="2" customWidth="1"/>
    <col min="10744" max="10744" width="14" style="2" customWidth="1"/>
    <col min="10745" max="10745" width="32.85546875" style="2" customWidth="1"/>
    <col min="10746" max="10746" width="11" style="2" customWidth="1"/>
    <col min="10747" max="10747" width="11.140625" style="2" customWidth="1"/>
    <col min="10748" max="10749" width="13.28515625" style="2" customWidth="1"/>
    <col min="10750" max="10750" width="13.85546875" style="2" customWidth="1"/>
    <col min="10751" max="10754" width="9.140625" style="2" customWidth="1"/>
    <col min="10755" max="10993" width="8.85546875" style="2"/>
    <col min="10994" max="10994" width="46.140625" style="2" customWidth="1"/>
    <col min="10995" max="10995" width="30.7109375" style="2" customWidth="1"/>
    <col min="10996" max="10996" width="20.85546875" style="2" customWidth="1"/>
    <col min="10997" max="10998" width="20.42578125" style="2" customWidth="1"/>
    <col min="10999" max="10999" width="14.7109375" style="2" customWidth="1"/>
    <col min="11000" max="11000" width="14" style="2" customWidth="1"/>
    <col min="11001" max="11001" width="32.85546875" style="2" customWidth="1"/>
    <col min="11002" max="11002" width="11" style="2" customWidth="1"/>
    <col min="11003" max="11003" width="11.140625" style="2" customWidth="1"/>
    <col min="11004" max="11005" width="13.28515625" style="2" customWidth="1"/>
    <col min="11006" max="11006" width="13.85546875" style="2" customWidth="1"/>
    <col min="11007" max="11010" width="9.140625" style="2" customWidth="1"/>
    <col min="11011" max="11249" width="8.85546875" style="2"/>
    <col min="11250" max="11250" width="46.140625" style="2" customWidth="1"/>
    <col min="11251" max="11251" width="30.7109375" style="2" customWidth="1"/>
    <col min="11252" max="11252" width="20.85546875" style="2" customWidth="1"/>
    <col min="11253" max="11254" width="20.42578125" style="2" customWidth="1"/>
    <col min="11255" max="11255" width="14.7109375" style="2" customWidth="1"/>
    <col min="11256" max="11256" width="14" style="2" customWidth="1"/>
    <col min="11257" max="11257" width="32.85546875" style="2" customWidth="1"/>
    <col min="11258" max="11258" width="11" style="2" customWidth="1"/>
    <col min="11259" max="11259" width="11.140625" style="2" customWidth="1"/>
    <col min="11260" max="11261" width="13.28515625" style="2" customWidth="1"/>
    <col min="11262" max="11262" width="13.85546875" style="2" customWidth="1"/>
    <col min="11263" max="11266" width="9.140625" style="2" customWidth="1"/>
    <col min="11267" max="11505" width="8.85546875" style="2"/>
    <col min="11506" max="11506" width="46.140625" style="2" customWidth="1"/>
    <col min="11507" max="11507" width="30.7109375" style="2" customWidth="1"/>
    <col min="11508" max="11508" width="20.85546875" style="2" customWidth="1"/>
    <col min="11509" max="11510" width="20.42578125" style="2" customWidth="1"/>
    <col min="11511" max="11511" width="14.7109375" style="2" customWidth="1"/>
    <col min="11512" max="11512" width="14" style="2" customWidth="1"/>
    <col min="11513" max="11513" width="32.85546875" style="2" customWidth="1"/>
    <col min="11514" max="11514" width="11" style="2" customWidth="1"/>
    <col min="11515" max="11515" width="11.140625" style="2" customWidth="1"/>
    <col min="11516" max="11517" width="13.28515625" style="2" customWidth="1"/>
    <col min="11518" max="11518" width="13.85546875" style="2" customWidth="1"/>
    <col min="11519" max="11522" width="9.140625" style="2" customWidth="1"/>
    <col min="11523" max="11761" width="8.85546875" style="2"/>
    <col min="11762" max="11762" width="46.140625" style="2" customWidth="1"/>
    <col min="11763" max="11763" width="30.7109375" style="2" customWidth="1"/>
    <col min="11764" max="11764" width="20.85546875" style="2" customWidth="1"/>
    <col min="11765" max="11766" width="20.42578125" style="2" customWidth="1"/>
    <col min="11767" max="11767" width="14.7109375" style="2" customWidth="1"/>
    <col min="11768" max="11768" width="14" style="2" customWidth="1"/>
    <col min="11769" max="11769" width="32.85546875" style="2" customWidth="1"/>
    <col min="11770" max="11770" width="11" style="2" customWidth="1"/>
    <col min="11771" max="11771" width="11.140625" style="2" customWidth="1"/>
    <col min="11772" max="11773" width="13.28515625" style="2" customWidth="1"/>
    <col min="11774" max="11774" width="13.85546875" style="2" customWidth="1"/>
    <col min="11775" max="11778" width="9.140625" style="2" customWidth="1"/>
    <col min="11779" max="12017" width="8.85546875" style="2"/>
    <col min="12018" max="12018" width="46.140625" style="2" customWidth="1"/>
    <col min="12019" max="12019" width="30.7109375" style="2" customWidth="1"/>
    <col min="12020" max="12020" width="20.85546875" style="2" customWidth="1"/>
    <col min="12021" max="12022" width="20.42578125" style="2" customWidth="1"/>
    <col min="12023" max="12023" width="14.7109375" style="2" customWidth="1"/>
    <col min="12024" max="12024" width="14" style="2" customWidth="1"/>
    <col min="12025" max="12025" width="32.85546875" style="2" customWidth="1"/>
    <col min="12026" max="12026" width="11" style="2" customWidth="1"/>
    <col min="12027" max="12027" width="11.140625" style="2" customWidth="1"/>
    <col min="12028" max="12029" width="13.28515625" style="2" customWidth="1"/>
    <col min="12030" max="12030" width="13.85546875" style="2" customWidth="1"/>
    <col min="12031" max="12034" width="9.140625" style="2" customWidth="1"/>
    <col min="12035" max="12273" width="8.85546875" style="2"/>
    <col min="12274" max="12274" width="46.140625" style="2" customWidth="1"/>
    <col min="12275" max="12275" width="30.7109375" style="2" customWidth="1"/>
    <col min="12276" max="12276" width="20.85546875" style="2" customWidth="1"/>
    <col min="12277" max="12278" width="20.42578125" style="2" customWidth="1"/>
    <col min="12279" max="12279" width="14.7109375" style="2" customWidth="1"/>
    <col min="12280" max="12280" width="14" style="2" customWidth="1"/>
    <col min="12281" max="12281" width="32.85546875" style="2" customWidth="1"/>
    <col min="12282" max="12282" width="11" style="2" customWidth="1"/>
    <col min="12283" max="12283" width="11.140625" style="2" customWidth="1"/>
    <col min="12284" max="12285" width="13.28515625" style="2" customWidth="1"/>
    <col min="12286" max="12286" width="13.85546875" style="2" customWidth="1"/>
    <col min="12287" max="12290" width="9.140625" style="2" customWidth="1"/>
    <col min="12291" max="12529" width="8.85546875" style="2"/>
    <col min="12530" max="12530" width="46.140625" style="2" customWidth="1"/>
    <col min="12531" max="12531" width="30.7109375" style="2" customWidth="1"/>
    <col min="12532" max="12532" width="20.85546875" style="2" customWidth="1"/>
    <col min="12533" max="12534" width="20.42578125" style="2" customWidth="1"/>
    <col min="12535" max="12535" width="14.7109375" style="2" customWidth="1"/>
    <col min="12536" max="12536" width="14" style="2" customWidth="1"/>
    <col min="12537" max="12537" width="32.85546875" style="2" customWidth="1"/>
    <col min="12538" max="12538" width="11" style="2" customWidth="1"/>
    <col min="12539" max="12539" width="11.140625" style="2" customWidth="1"/>
    <col min="12540" max="12541" width="13.28515625" style="2" customWidth="1"/>
    <col min="12542" max="12542" width="13.85546875" style="2" customWidth="1"/>
    <col min="12543" max="12546" width="9.140625" style="2" customWidth="1"/>
    <col min="12547" max="12785" width="8.85546875" style="2"/>
    <col min="12786" max="12786" width="46.140625" style="2" customWidth="1"/>
    <col min="12787" max="12787" width="30.7109375" style="2" customWidth="1"/>
    <col min="12788" max="12788" width="20.85546875" style="2" customWidth="1"/>
    <col min="12789" max="12790" width="20.42578125" style="2" customWidth="1"/>
    <col min="12791" max="12791" width="14.7109375" style="2" customWidth="1"/>
    <col min="12792" max="12792" width="14" style="2" customWidth="1"/>
    <col min="12793" max="12793" width="32.85546875" style="2" customWidth="1"/>
    <col min="12794" max="12794" width="11" style="2" customWidth="1"/>
    <col min="12795" max="12795" width="11.140625" style="2" customWidth="1"/>
    <col min="12796" max="12797" width="13.28515625" style="2" customWidth="1"/>
    <col min="12798" max="12798" width="13.85546875" style="2" customWidth="1"/>
    <col min="12799" max="12802" width="9.140625" style="2" customWidth="1"/>
    <col min="12803" max="13041" width="8.85546875" style="2"/>
    <col min="13042" max="13042" width="46.140625" style="2" customWidth="1"/>
    <col min="13043" max="13043" width="30.7109375" style="2" customWidth="1"/>
    <col min="13044" max="13044" width="20.85546875" style="2" customWidth="1"/>
    <col min="13045" max="13046" width="20.42578125" style="2" customWidth="1"/>
    <col min="13047" max="13047" width="14.7109375" style="2" customWidth="1"/>
    <col min="13048" max="13048" width="14" style="2" customWidth="1"/>
    <col min="13049" max="13049" width="32.85546875" style="2" customWidth="1"/>
    <col min="13050" max="13050" width="11" style="2" customWidth="1"/>
    <col min="13051" max="13051" width="11.140625" style="2" customWidth="1"/>
    <col min="13052" max="13053" width="13.28515625" style="2" customWidth="1"/>
    <col min="13054" max="13054" width="13.85546875" style="2" customWidth="1"/>
    <col min="13055" max="13058" width="9.140625" style="2" customWidth="1"/>
    <col min="13059" max="13297" width="8.85546875" style="2"/>
    <col min="13298" max="13298" width="46.140625" style="2" customWidth="1"/>
    <col min="13299" max="13299" width="30.7109375" style="2" customWidth="1"/>
    <col min="13300" max="13300" width="20.85546875" style="2" customWidth="1"/>
    <col min="13301" max="13302" width="20.42578125" style="2" customWidth="1"/>
    <col min="13303" max="13303" width="14.7109375" style="2" customWidth="1"/>
    <col min="13304" max="13304" width="14" style="2" customWidth="1"/>
    <col min="13305" max="13305" width="32.85546875" style="2" customWidth="1"/>
    <col min="13306" max="13306" width="11" style="2" customWidth="1"/>
    <col min="13307" max="13307" width="11.140625" style="2" customWidth="1"/>
    <col min="13308" max="13309" width="13.28515625" style="2" customWidth="1"/>
    <col min="13310" max="13310" width="13.85546875" style="2" customWidth="1"/>
    <col min="13311" max="13314" width="9.140625" style="2" customWidth="1"/>
    <col min="13315" max="13553" width="8.85546875" style="2"/>
    <col min="13554" max="13554" width="46.140625" style="2" customWidth="1"/>
    <col min="13555" max="13555" width="30.7109375" style="2" customWidth="1"/>
    <col min="13556" max="13556" width="20.85546875" style="2" customWidth="1"/>
    <col min="13557" max="13558" width="20.42578125" style="2" customWidth="1"/>
    <col min="13559" max="13559" width="14.7109375" style="2" customWidth="1"/>
    <col min="13560" max="13560" width="14" style="2" customWidth="1"/>
    <col min="13561" max="13561" width="32.85546875" style="2" customWidth="1"/>
    <col min="13562" max="13562" width="11" style="2" customWidth="1"/>
    <col min="13563" max="13563" width="11.140625" style="2" customWidth="1"/>
    <col min="13564" max="13565" width="13.28515625" style="2" customWidth="1"/>
    <col min="13566" max="13566" width="13.85546875" style="2" customWidth="1"/>
    <col min="13567" max="13570" width="9.140625" style="2" customWidth="1"/>
    <col min="13571" max="13809" width="8.85546875" style="2"/>
    <col min="13810" max="13810" width="46.140625" style="2" customWidth="1"/>
    <col min="13811" max="13811" width="30.7109375" style="2" customWidth="1"/>
    <col min="13812" max="13812" width="20.85546875" style="2" customWidth="1"/>
    <col min="13813" max="13814" width="20.42578125" style="2" customWidth="1"/>
    <col min="13815" max="13815" width="14.7109375" style="2" customWidth="1"/>
    <col min="13816" max="13816" width="14" style="2" customWidth="1"/>
    <col min="13817" max="13817" width="32.85546875" style="2" customWidth="1"/>
    <col min="13818" max="13818" width="11" style="2" customWidth="1"/>
    <col min="13819" max="13819" width="11.140625" style="2" customWidth="1"/>
    <col min="13820" max="13821" width="13.28515625" style="2" customWidth="1"/>
    <col min="13822" max="13822" width="13.85546875" style="2" customWidth="1"/>
    <col min="13823" max="13826" width="9.140625" style="2" customWidth="1"/>
    <col min="13827" max="14065" width="8.85546875" style="2"/>
    <col min="14066" max="14066" width="46.140625" style="2" customWidth="1"/>
    <col min="14067" max="14067" width="30.7109375" style="2" customWidth="1"/>
    <col min="14068" max="14068" width="20.85546875" style="2" customWidth="1"/>
    <col min="14069" max="14070" width="20.42578125" style="2" customWidth="1"/>
    <col min="14071" max="14071" width="14.7109375" style="2" customWidth="1"/>
    <col min="14072" max="14072" width="14" style="2" customWidth="1"/>
    <col min="14073" max="14073" width="32.85546875" style="2" customWidth="1"/>
    <col min="14074" max="14074" width="11" style="2" customWidth="1"/>
    <col min="14075" max="14075" width="11.140625" style="2" customWidth="1"/>
    <col min="14076" max="14077" width="13.28515625" style="2" customWidth="1"/>
    <col min="14078" max="14078" width="13.85546875" style="2" customWidth="1"/>
    <col min="14079" max="14082" width="9.140625" style="2" customWidth="1"/>
    <col min="14083" max="14321" width="8.85546875" style="2"/>
    <col min="14322" max="14322" width="46.140625" style="2" customWidth="1"/>
    <col min="14323" max="14323" width="30.7109375" style="2" customWidth="1"/>
    <col min="14324" max="14324" width="20.85546875" style="2" customWidth="1"/>
    <col min="14325" max="14326" width="20.42578125" style="2" customWidth="1"/>
    <col min="14327" max="14327" width="14.7109375" style="2" customWidth="1"/>
    <col min="14328" max="14328" width="14" style="2" customWidth="1"/>
    <col min="14329" max="14329" width="32.85546875" style="2" customWidth="1"/>
    <col min="14330" max="14330" width="11" style="2" customWidth="1"/>
    <col min="14331" max="14331" width="11.140625" style="2" customWidth="1"/>
    <col min="14332" max="14333" width="13.28515625" style="2" customWidth="1"/>
    <col min="14334" max="14334" width="13.85546875" style="2" customWidth="1"/>
    <col min="14335" max="14338" width="9.140625" style="2" customWidth="1"/>
    <col min="14339" max="14577" width="8.85546875" style="2"/>
    <col min="14578" max="14578" width="46.140625" style="2" customWidth="1"/>
    <col min="14579" max="14579" width="30.7109375" style="2" customWidth="1"/>
    <col min="14580" max="14580" width="20.85546875" style="2" customWidth="1"/>
    <col min="14581" max="14582" width="20.42578125" style="2" customWidth="1"/>
    <col min="14583" max="14583" width="14.7109375" style="2" customWidth="1"/>
    <col min="14584" max="14584" width="14" style="2" customWidth="1"/>
    <col min="14585" max="14585" width="32.85546875" style="2" customWidth="1"/>
    <col min="14586" max="14586" width="11" style="2" customWidth="1"/>
    <col min="14587" max="14587" width="11.140625" style="2" customWidth="1"/>
    <col min="14588" max="14589" width="13.28515625" style="2" customWidth="1"/>
    <col min="14590" max="14590" width="13.85546875" style="2" customWidth="1"/>
    <col min="14591" max="14594" width="9.140625" style="2" customWidth="1"/>
    <col min="14595" max="14833" width="8.85546875" style="2"/>
    <col min="14834" max="14834" width="46.140625" style="2" customWidth="1"/>
    <col min="14835" max="14835" width="30.7109375" style="2" customWidth="1"/>
    <col min="14836" max="14836" width="20.85546875" style="2" customWidth="1"/>
    <col min="14837" max="14838" width="20.42578125" style="2" customWidth="1"/>
    <col min="14839" max="14839" width="14.7109375" style="2" customWidth="1"/>
    <col min="14840" max="14840" width="14" style="2" customWidth="1"/>
    <col min="14841" max="14841" width="32.85546875" style="2" customWidth="1"/>
    <col min="14842" max="14842" width="11" style="2" customWidth="1"/>
    <col min="14843" max="14843" width="11.140625" style="2" customWidth="1"/>
    <col min="14844" max="14845" width="13.28515625" style="2" customWidth="1"/>
    <col min="14846" max="14846" width="13.85546875" style="2" customWidth="1"/>
    <col min="14847" max="14850" width="9.140625" style="2" customWidth="1"/>
    <col min="14851" max="15089" width="8.85546875" style="2"/>
    <col min="15090" max="15090" width="46.140625" style="2" customWidth="1"/>
    <col min="15091" max="15091" width="30.7109375" style="2" customWidth="1"/>
    <col min="15092" max="15092" width="20.85546875" style="2" customWidth="1"/>
    <col min="15093" max="15094" width="20.42578125" style="2" customWidth="1"/>
    <col min="15095" max="15095" width="14.7109375" style="2" customWidth="1"/>
    <col min="15096" max="15096" width="14" style="2" customWidth="1"/>
    <col min="15097" max="15097" width="32.85546875" style="2" customWidth="1"/>
    <col min="15098" max="15098" width="11" style="2" customWidth="1"/>
    <col min="15099" max="15099" width="11.140625" style="2" customWidth="1"/>
    <col min="15100" max="15101" width="13.28515625" style="2" customWidth="1"/>
    <col min="15102" max="15102" width="13.85546875" style="2" customWidth="1"/>
    <col min="15103" max="15106" width="9.140625" style="2" customWidth="1"/>
    <col min="15107" max="15345" width="8.85546875" style="2"/>
    <col min="15346" max="15346" width="46.140625" style="2" customWidth="1"/>
    <col min="15347" max="15347" width="30.7109375" style="2" customWidth="1"/>
    <col min="15348" max="15348" width="20.85546875" style="2" customWidth="1"/>
    <col min="15349" max="15350" width="20.42578125" style="2" customWidth="1"/>
    <col min="15351" max="15351" width="14.7109375" style="2" customWidth="1"/>
    <col min="15352" max="15352" width="14" style="2" customWidth="1"/>
    <col min="15353" max="15353" width="32.85546875" style="2" customWidth="1"/>
    <col min="15354" max="15354" width="11" style="2" customWidth="1"/>
    <col min="15355" max="15355" width="11.140625" style="2" customWidth="1"/>
    <col min="15356" max="15357" width="13.28515625" style="2" customWidth="1"/>
    <col min="15358" max="15358" width="13.85546875" style="2" customWidth="1"/>
    <col min="15359" max="15362" width="9.140625" style="2" customWidth="1"/>
    <col min="15363" max="15601" width="8.85546875" style="2"/>
    <col min="15602" max="15602" width="46.140625" style="2" customWidth="1"/>
    <col min="15603" max="15603" width="30.7109375" style="2" customWidth="1"/>
    <col min="15604" max="15604" width="20.85546875" style="2" customWidth="1"/>
    <col min="15605" max="15606" width="20.42578125" style="2" customWidth="1"/>
    <col min="15607" max="15607" width="14.7109375" style="2" customWidth="1"/>
    <col min="15608" max="15608" width="14" style="2" customWidth="1"/>
    <col min="15609" max="15609" width="32.85546875" style="2" customWidth="1"/>
    <col min="15610" max="15610" width="11" style="2" customWidth="1"/>
    <col min="15611" max="15611" width="11.140625" style="2" customWidth="1"/>
    <col min="15612" max="15613" width="13.28515625" style="2" customWidth="1"/>
    <col min="15614" max="15614" width="13.85546875" style="2" customWidth="1"/>
    <col min="15615" max="15618" width="9.140625" style="2" customWidth="1"/>
    <col min="15619" max="15857" width="8.85546875" style="2"/>
    <col min="15858" max="15858" width="46.140625" style="2" customWidth="1"/>
    <col min="15859" max="15859" width="30.7109375" style="2" customWidth="1"/>
    <col min="15860" max="15860" width="20.85546875" style="2" customWidth="1"/>
    <col min="15861" max="15862" width="20.42578125" style="2" customWidth="1"/>
    <col min="15863" max="15863" width="14.7109375" style="2" customWidth="1"/>
    <col min="15864" max="15864" width="14" style="2" customWidth="1"/>
    <col min="15865" max="15865" width="32.85546875" style="2" customWidth="1"/>
    <col min="15866" max="15866" width="11" style="2" customWidth="1"/>
    <col min="15867" max="15867" width="11.140625" style="2" customWidth="1"/>
    <col min="15868" max="15869" width="13.28515625" style="2" customWidth="1"/>
    <col min="15870" max="15870" width="13.85546875" style="2" customWidth="1"/>
    <col min="15871" max="15874" width="9.140625" style="2" customWidth="1"/>
    <col min="15875" max="16113" width="8.85546875" style="2"/>
    <col min="16114" max="16114" width="46.140625" style="2" customWidth="1"/>
    <col min="16115" max="16115" width="30.7109375" style="2" customWidth="1"/>
    <col min="16116" max="16116" width="20.85546875" style="2" customWidth="1"/>
    <col min="16117" max="16118" width="20.42578125" style="2" customWidth="1"/>
    <col min="16119" max="16119" width="14.7109375" style="2" customWidth="1"/>
    <col min="16120" max="16120" width="14" style="2" customWidth="1"/>
    <col min="16121" max="16121" width="32.85546875" style="2" customWidth="1"/>
    <col min="16122" max="16122" width="11" style="2" customWidth="1"/>
    <col min="16123" max="16123" width="11.140625" style="2" customWidth="1"/>
    <col min="16124" max="16125" width="13.28515625" style="2" customWidth="1"/>
    <col min="16126" max="16126" width="13.85546875" style="2" customWidth="1"/>
    <col min="16127" max="16130" width="9.140625" style="2" customWidth="1"/>
    <col min="16131" max="16369" width="8.85546875" style="2"/>
    <col min="16370" max="16384" width="8.85546875" style="2" customWidth="1"/>
  </cols>
  <sheetData>
    <row r="1" spans="4:7">
      <c r="F1" s="576" t="s">
        <v>30</v>
      </c>
      <c r="G1" s="576"/>
    </row>
    <row r="2" spans="4:7">
      <c r="D2" s="576" t="s">
        <v>0</v>
      </c>
      <c r="E2" s="576"/>
      <c r="F2" s="576"/>
      <c r="G2" s="576"/>
    </row>
    <row r="3" spans="4:7">
      <c r="D3" s="576" t="s">
        <v>218</v>
      </c>
      <c r="E3" s="576"/>
      <c r="F3" s="576"/>
      <c r="G3" s="576"/>
    </row>
    <row r="4" spans="4:7" ht="16.7" customHeight="1">
      <c r="D4" s="576" t="s">
        <v>1</v>
      </c>
      <c r="E4" s="576"/>
      <c r="F4" s="576"/>
      <c r="G4" s="576"/>
    </row>
    <row r="5" spans="4:7">
      <c r="D5" s="72"/>
      <c r="E5" s="72"/>
      <c r="F5" s="72"/>
      <c r="G5" s="72"/>
    </row>
    <row r="7" spans="4:7" s="5" customFormat="1" ht="19.5" customHeight="1">
      <c r="D7" s="581" t="s">
        <v>2</v>
      </c>
      <c r="E7" s="581"/>
      <c r="F7" s="581"/>
      <c r="G7" s="581"/>
    </row>
    <row r="8" spans="4:7" s="5" customFormat="1" ht="15.75">
      <c r="D8" s="580" t="s">
        <v>3</v>
      </c>
      <c r="E8" s="580"/>
      <c r="F8" s="580"/>
      <c r="G8" s="580"/>
    </row>
    <row r="9" spans="4:7" s="5" customFormat="1" ht="15.75">
      <c r="D9" s="580" t="s">
        <v>219</v>
      </c>
      <c r="E9" s="580"/>
      <c r="F9" s="580"/>
      <c r="G9" s="580"/>
    </row>
    <row r="10" spans="4:7" s="5" customFormat="1" ht="15.75">
      <c r="D10" s="581" t="s">
        <v>4</v>
      </c>
      <c r="E10" s="581"/>
      <c r="F10" s="581"/>
      <c r="G10" s="581"/>
    </row>
    <row r="11" spans="4:7" s="5" customFormat="1" ht="21.75" customHeight="1"/>
    <row r="12" spans="4:7" s="5" customFormat="1" ht="19.5" customHeight="1">
      <c r="D12" s="581" t="s">
        <v>31</v>
      </c>
      <c r="E12" s="581"/>
      <c r="F12" s="581"/>
      <c r="G12" s="581"/>
    </row>
    <row r="13" spans="4:7" s="6" customFormat="1" ht="15.75">
      <c r="D13" s="580" t="s">
        <v>32</v>
      </c>
      <c r="E13" s="580"/>
      <c r="F13" s="580"/>
      <c r="G13" s="580"/>
    </row>
    <row r="14" spans="4:7" s="44" customFormat="1" ht="15.75">
      <c r="D14" s="579" t="s">
        <v>33</v>
      </c>
      <c r="E14" s="579"/>
      <c r="F14" s="579"/>
      <c r="G14" s="579"/>
    </row>
    <row r="15" spans="4:7" s="44" customFormat="1" ht="15.75">
      <c r="D15" s="597" t="s">
        <v>206</v>
      </c>
      <c r="E15" s="597"/>
      <c r="F15" s="597"/>
      <c r="G15" s="597"/>
    </row>
    <row r="16" spans="4:7" s="44" customFormat="1" ht="15.75">
      <c r="D16" s="579" t="s">
        <v>34</v>
      </c>
      <c r="E16" s="579"/>
      <c r="F16" s="579"/>
      <c r="G16" s="579"/>
    </row>
    <row r="17" spans="1:7" s="44" customFormat="1" ht="15.75">
      <c r="F17" s="46" t="s">
        <v>35</v>
      </c>
    </row>
    <row r="18" spans="1:7" s="44" customFormat="1" ht="18" customHeight="1"/>
    <row r="19" spans="1:7" s="44" customFormat="1" ht="18" customHeight="1">
      <c r="F19" s="70"/>
    </row>
    <row r="20" spans="1:7" s="9" customFormat="1" ht="15.75">
      <c r="A20" s="578" t="s">
        <v>5</v>
      </c>
      <c r="B20" s="578"/>
      <c r="C20" s="578"/>
      <c r="D20" s="578"/>
      <c r="E20" s="578"/>
      <c r="F20" s="578"/>
      <c r="G20" s="578"/>
    </row>
    <row r="21" spans="1:7" s="9" customFormat="1" ht="15.75">
      <c r="A21" s="585" t="s">
        <v>207</v>
      </c>
      <c r="B21" s="585"/>
      <c r="C21" s="585"/>
      <c r="D21" s="585"/>
      <c r="E21" s="585"/>
      <c r="F21" s="585"/>
      <c r="G21" s="585"/>
    </row>
    <row r="22" spans="1:7" s="9" customFormat="1" ht="15.75">
      <c r="A22" s="603" t="s">
        <v>6</v>
      </c>
      <c r="B22" s="603"/>
      <c r="C22" s="603"/>
      <c r="D22" s="603"/>
      <c r="E22" s="603"/>
      <c r="F22" s="603"/>
      <c r="G22" s="603"/>
    </row>
    <row r="23" spans="1:7" s="9" customFormat="1" ht="15" customHeight="1">
      <c r="A23" s="578" t="s">
        <v>36</v>
      </c>
      <c r="B23" s="578"/>
      <c r="C23" s="578"/>
      <c r="D23" s="578"/>
      <c r="E23" s="578"/>
      <c r="F23" s="578"/>
      <c r="G23" s="578"/>
    </row>
    <row r="24" spans="1:7" ht="18" customHeight="1">
      <c r="A24" s="12"/>
      <c r="B24" s="12"/>
      <c r="C24" s="13"/>
      <c r="D24" s="13"/>
      <c r="E24" s="13"/>
      <c r="F24" s="13"/>
      <c r="G24" s="13"/>
    </row>
    <row r="25" spans="1:7" ht="15.75">
      <c r="A25" s="577" t="s">
        <v>52</v>
      </c>
      <c r="B25" s="577"/>
      <c r="C25" s="577"/>
      <c r="D25" s="577"/>
      <c r="E25" s="577"/>
      <c r="F25" s="577"/>
      <c r="G25" s="577"/>
    </row>
    <row r="26" spans="1:7" s="9" customFormat="1" ht="21.75" customHeight="1">
      <c r="A26" s="582" t="s">
        <v>205</v>
      </c>
      <c r="B26" s="582"/>
      <c r="C26" s="582"/>
      <c r="D26" s="582"/>
      <c r="E26" s="582"/>
      <c r="F26" s="582"/>
      <c r="G26" s="582"/>
    </row>
    <row r="27" spans="1:7" s="9" customFormat="1" ht="81.75" customHeight="1">
      <c r="A27" s="583" t="s">
        <v>143</v>
      </c>
      <c r="B27" s="583"/>
      <c r="C27" s="583"/>
      <c r="D27" s="583"/>
      <c r="E27" s="583"/>
      <c r="F27" s="583"/>
      <c r="G27" s="583"/>
    </row>
    <row r="28" spans="1:7" s="18" customFormat="1" ht="17.25" customHeight="1">
      <c r="A28" s="5" t="s">
        <v>7</v>
      </c>
    </row>
    <row r="29" spans="1:7" s="18" customFormat="1" ht="15.75" customHeight="1">
      <c r="A29" s="584" t="s">
        <v>295</v>
      </c>
      <c r="B29" s="584"/>
      <c r="C29" s="584"/>
      <c r="D29" s="584"/>
      <c r="E29" s="584"/>
      <c r="F29" s="584"/>
      <c r="G29" s="584"/>
    </row>
    <row r="30" spans="1:7" s="18" customFormat="1" ht="18" customHeight="1">
      <c r="A30" s="588" t="s">
        <v>137</v>
      </c>
      <c r="B30" s="588"/>
      <c r="C30" s="588"/>
      <c r="D30" s="588"/>
      <c r="E30" s="588"/>
      <c r="F30" s="588"/>
      <c r="G30" s="588"/>
    </row>
    <row r="31" spans="1:7" s="18" customFormat="1" ht="16.7" customHeight="1">
      <c r="A31" s="5" t="s">
        <v>138</v>
      </c>
    </row>
    <row r="32" spans="1:7" s="18" customFormat="1" ht="15.75">
      <c r="A32" s="5" t="s">
        <v>139</v>
      </c>
    </row>
    <row r="33" spans="1:7" ht="31.5" customHeight="1">
      <c r="A33" s="583" t="s">
        <v>150</v>
      </c>
      <c r="B33" s="583"/>
      <c r="C33" s="583"/>
      <c r="D33" s="583"/>
      <c r="E33" s="583"/>
      <c r="F33" s="583"/>
      <c r="G33" s="583"/>
    </row>
    <row r="34" spans="1:7" s="18" customFormat="1" ht="15.75">
      <c r="A34" s="604" t="s">
        <v>412</v>
      </c>
      <c r="B34" s="604"/>
      <c r="C34" s="604"/>
      <c r="D34" s="604"/>
      <c r="E34" s="604"/>
      <c r="F34" s="604"/>
      <c r="G34" s="604"/>
    </row>
    <row r="35" spans="1:7" s="165" customFormat="1" ht="20.25" customHeight="1">
      <c r="A35" s="575" t="s">
        <v>67</v>
      </c>
      <c r="B35" s="575"/>
      <c r="C35" s="575"/>
      <c r="D35" s="575" t="s">
        <v>11</v>
      </c>
      <c r="E35" s="575" t="s">
        <v>68</v>
      </c>
      <c r="F35" s="575"/>
      <c r="G35" s="575"/>
    </row>
    <row r="36" spans="1:7" s="165" customFormat="1" ht="19.5" customHeight="1">
      <c r="A36" s="575"/>
      <c r="B36" s="575"/>
      <c r="C36" s="575"/>
      <c r="D36" s="575"/>
      <c r="E36" s="565" t="s">
        <v>17</v>
      </c>
      <c r="F36" s="565" t="s">
        <v>18</v>
      </c>
      <c r="G36" s="565" t="s">
        <v>38</v>
      </c>
    </row>
    <row r="37" spans="1:7" s="48" customFormat="1" ht="15.75">
      <c r="A37" s="572" t="s">
        <v>100</v>
      </c>
      <c r="B37" s="573"/>
      <c r="C37" s="574"/>
      <c r="D37" s="567" t="s">
        <v>101</v>
      </c>
      <c r="E37" s="304">
        <v>71</v>
      </c>
      <c r="F37" s="304"/>
      <c r="G37" s="304"/>
    </row>
    <row r="38" spans="1:7" s="165" customFormat="1" ht="31.5">
      <c r="A38" s="618" t="s">
        <v>413</v>
      </c>
      <c r="B38" s="618"/>
      <c r="C38" s="618"/>
      <c r="D38" s="565" t="s">
        <v>166</v>
      </c>
      <c r="E38" s="565">
        <v>58.1</v>
      </c>
      <c r="F38" s="565"/>
      <c r="G38" s="565"/>
    </row>
    <row r="39" spans="1:7" s="18" customFormat="1" ht="3.75" customHeight="1">
      <c r="A39" s="563"/>
      <c r="B39" s="563"/>
      <c r="C39" s="563"/>
      <c r="D39" s="563"/>
      <c r="E39" s="563"/>
      <c r="F39" s="563"/>
      <c r="G39" s="563"/>
    </row>
    <row r="40" spans="1:7" ht="117" customHeight="1">
      <c r="A40" s="583" t="s">
        <v>151</v>
      </c>
      <c r="B40" s="583"/>
      <c r="C40" s="583"/>
      <c r="D40" s="583"/>
      <c r="E40" s="583"/>
      <c r="F40" s="583"/>
      <c r="G40" s="583"/>
    </row>
    <row r="41" spans="1:7" ht="15.75">
      <c r="A41" s="594" t="s">
        <v>9</v>
      </c>
      <c r="B41" s="594"/>
      <c r="C41" s="594"/>
      <c r="D41" s="594"/>
      <c r="E41" s="594"/>
      <c r="F41" s="594"/>
      <c r="G41" s="594"/>
    </row>
    <row r="42" spans="1:7" ht="30.95" customHeight="1">
      <c r="A42" s="595" t="s">
        <v>10</v>
      </c>
      <c r="B42" s="595" t="s">
        <v>11</v>
      </c>
      <c r="C42" s="22" t="s">
        <v>12</v>
      </c>
      <c r="D42" s="22" t="s">
        <v>13</v>
      </c>
      <c r="E42" s="599" t="s">
        <v>14</v>
      </c>
      <c r="F42" s="600"/>
      <c r="G42" s="601"/>
    </row>
    <row r="43" spans="1:7" ht="17.25" customHeight="1">
      <c r="A43" s="596"/>
      <c r="B43" s="598"/>
      <c r="C43" s="23" t="s">
        <v>15</v>
      </c>
      <c r="D43" s="23" t="s">
        <v>16</v>
      </c>
      <c r="E43" s="23" t="s">
        <v>17</v>
      </c>
      <c r="F43" s="23" t="s">
        <v>18</v>
      </c>
      <c r="G43" s="23" t="s">
        <v>38</v>
      </c>
    </row>
    <row r="44" spans="1:7" ht="33" customHeight="1">
      <c r="A44" s="24" t="s">
        <v>19</v>
      </c>
      <c r="B44" s="22" t="s">
        <v>20</v>
      </c>
      <c r="C44" s="25">
        <f>C74</f>
        <v>0</v>
      </c>
      <c r="D44" s="25">
        <f t="shared" ref="D44:G44" si="0">D74</f>
        <v>14380</v>
      </c>
      <c r="E44" s="25">
        <f t="shared" si="0"/>
        <v>97782</v>
      </c>
      <c r="F44" s="25">
        <f t="shared" si="0"/>
        <v>0</v>
      </c>
      <c r="G44" s="25">
        <f t="shared" si="0"/>
        <v>0</v>
      </c>
    </row>
    <row r="45" spans="1:7" ht="21.75" customHeight="1">
      <c r="A45" s="24" t="s">
        <v>21</v>
      </c>
      <c r="B45" s="22" t="s">
        <v>20</v>
      </c>
      <c r="C45" s="25">
        <f>C91</f>
        <v>105200</v>
      </c>
      <c r="D45" s="25">
        <f t="shared" ref="D45:G45" si="1">D91</f>
        <v>105206</v>
      </c>
      <c r="E45" s="25">
        <f t="shared" si="1"/>
        <v>13524</v>
      </c>
      <c r="F45" s="25">
        <f t="shared" si="1"/>
        <v>14133</v>
      </c>
      <c r="G45" s="25">
        <f t="shared" si="1"/>
        <v>14769</v>
      </c>
    </row>
    <row r="46" spans="1:7" ht="27.75" customHeight="1">
      <c r="A46" s="26" t="s">
        <v>22</v>
      </c>
      <c r="B46" s="27" t="s">
        <v>20</v>
      </c>
      <c r="C46" s="28">
        <f>C44+C45</f>
        <v>105200</v>
      </c>
      <c r="D46" s="28">
        <f t="shared" ref="D46:G46" si="2">D44+D45</f>
        <v>119586</v>
      </c>
      <c r="E46" s="28">
        <f t="shared" si="2"/>
        <v>111306</v>
      </c>
      <c r="F46" s="28">
        <f t="shared" si="2"/>
        <v>14133</v>
      </c>
      <c r="G46" s="28">
        <f t="shared" si="2"/>
        <v>14769</v>
      </c>
    </row>
    <row r="47" spans="1:7" s="9" customFormat="1" ht="19.5" customHeight="1">
      <c r="A47" s="577" t="s">
        <v>23</v>
      </c>
      <c r="B47" s="577"/>
      <c r="C47" s="577"/>
      <c r="D47" s="577"/>
      <c r="E47" s="577"/>
      <c r="F47" s="577"/>
      <c r="G47" s="577"/>
    </row>
    <row r="48" spans="1:7" s="18" customFormat="1" ht="17.25" customHeight="1">
      <c r="A48" s="5" t="s">
        <v>24</v>
      </c>
    </row>
    <row r="49" spans="1:7" s="18" customFormat="1" ht="15.75" customHeight="1">
      <c r="A49" s="588" t="s">
        <v>137</v>
      </c>
      <c r="B49" s="588"/>
      <c r="C49" s="588"/>
      <c r="D49" s="588"/>
      <c r="E49" s="588"/>
      <c r="F49" s="588"/>
      <c r="G49" s="588"/>
    </row>
    <row r="50" spans="1:7" s="18" customFormat="1" ht="17.25" customHeight="1">
      <c r="A50" s="5" t="s">
        <v>139</v>
      </c>
      <c r="B50" s="30"/>
      <c r="C50" s="30"/>
      <c r="D50" s="30"/>
      <c r="E50" s="30"/>
      <c r="F50" s="30"/>
      <c r="G50" s="30"/>
    </row>
    <row r="51" spans="1:7" ht="122.25" customHeight="1">
      <c r="A51" s="591" t="s">
        <v>152</v>
      </c>
      <c r="B51" s="591"/>
      <c r="C51" s="591"/>
      <c r="D51" s="591"/>
      <c r="E51" s="591"/>
      <c r="F51" s="591"/>
      <c r="G51" s="591"/>
    </row>
    <row r="52" spans="1:7" ht="25.5">
      <c r="A52" s="592" t="s">
        <v>25</v>
      </c>
      <c r="B52" s="586" t="s">
        <v>11</v>
      </c>
      <c r="C52" s="31" t="s">
        <v>12</v>
      </c>
      <c r="D52" s="31" t="s">
        <v>13</v>
      </c>
      <c r="E52" s="586" t="s">
        <v>14</v>
      </c>
      <c r="F52" s="586"/>
      <c r="G52" s="586"/>
    </row>
    <row r="53" spans="1:7" ht="14.25" customHeight="1">
      <c r="A53" s="592"/>
      <c r="B53" s="586"/>
      <c r="C53" s="22" t="s">
        <v>15</v>
      </c>
      <c r="D53" s="22" t="s">
        <v>16</v>
      </c>
      <c r="E53" s="22" t="s">
        <v>17</v>
      </c>
      <c r="F53" s="22" t="s">
        <v>18</v>
      </c>
      <c r="G53" s="22" t="s">
        <v>38</v>
      </c>
    </row>
    <row r="54" spans="1:7" ht="45">
      <c r="A54" s="33" t="s">
        <v>270</v>
      </c>
      <c r="B54" s="71" t="s">
        <v>65</v>
      </c>
      <c r="C54" s="150"/>
      <c r="D54" s="150"/>
      <c r="E54" s="150">
        <v>43215</v>
      </c>
      <c r="F54" s="150"/>
      <c r="G54" s="150"/>
    </row>
    <row r="55" spans="1:7" ht="30">
      <c r="A55" s="33" t="s">
        <v>53</v>
      </c>
      <c r="B55" s="71" t="s">
        <v>65</v>
      </c>
      <c r="C55" s="150"/>
      <c r="D55" s="150"/>
      <c r="E55" s="150">
        <v>960</v>
      </c>
      <c r="F55" s="150"/>
      <c r="G55" s="150"/>
    </row>
    <row r="56" spans="1:7" ht="30">
      <c r="A56" s="33" t="s">
        <v>54</v>
      </c>
      <c r="B56" s="71" t="s">
        <v>65</v>
      </c>
      <c r="C56" s="150"/>
      <c r="D56" s="150"/>
      <c r="E56" s="150">
        <v>600</v>
      </c>
      <c r="F56" s="150"/>
      <c r="G56" s="150"/>
    </row>
    <row r="57" spans="1:7" ht="15.75">
      <c r="A57" s="33" t="s">
        <v>55</v>
      </c>
      <c r="B57" s="71" t="s">
        <v>65</v>
      </c>
      <c r="C57" s="150"/>
      <c r="D57" s="150"/>
      <c r="E57" s="150">
        <v>3</v>
      </c>
      <c r="F57" s="150"/>
      <c r="G57" s="150"/>
    </row>
    <row r="58" spans="1:7" ht="15.75">
      <c r="A58" s="33" t="s">
        <v>56</v>
      </c>
      <c r="B58" s="71" t="s">
        <v>65</v>
      </c>
      <c r="C58" s="150"/>
      <c r="D58" s="150"/>
      <c r="E58" s="150" t="s">
        <v>217</v>
      </c>
      <c r="F58" s="150"/>
      <c r="G58" s="150"/>
    </row>
    <row r="59" spans="1:7" ht="15.75">
      <c r="A59" s="33" t="s">
        <v>57</v>
      </c>
      <c r="B59" s="71" t="s">
        <v>65</v>
      </c>
      <c r="C59" s="150"/>
      <c r="D59" s="150"/>
      <c r="E59" s="150" t="s">
        <v>217</v>
      </c>
      <c r="F59" s="150"/>
      <c r="G59" s="150"/>
    </row>
    <row r="60" spans="1:7" ht="30">
      <c r="A60" s="33" t="s">
        <v>58</v>
      </c>
      <c r="B60" s="71" t="s">
        <v>65</v>
      </c>
      <c r="C60" s="150"/>
      <c r="D60" s="150"/>
      <c r="E60" s="150">
        <v>1472045</v>
      </c>
      <c r="F60" s="150"/>
      <c r="G60" s="150"/>
    </row>
    <row r="61" spans="1:7" ht="15.75">
      <c r="A61" s="33" t="s">
        <v>59</v>
      </c>
      <c r="B61" s="71" t="s">
        <v>65</v>
      </c>
      <c r="C61" s="150"/>
      <c r="D61" s="150"/>
      <c r="E61" s="150">
        <v>5</v>
      </c>
      <c r="F61" s="150"/>
      <c r="G61" s="150"/>
    </row>
    <row r="62" spans="1:7" ht="15.75">
      <c r="A62" s="33" t="s">
        <v>60</v>
      </c>
      <c r="B62" s="71" t="s">
        <v>65</v>
      </c>
      <c r="C62" s="150"/>
      <c r="D62" s="150"/>
      <c r="E62" s="150">
        <v>1527</v>
      </c>
      <c r="F62" s="150"/>
      <c r="G62" s="150"/>
    </row>
    <row r="63" spans="1:7" ht="15.75">
      <c r="A63" s="33" t="s">
        <v>61</v>
      </c>
      <c r="B63" s="71" t="s">
        <v>65</v>
      </c>
      <c r="C63" s="150"/>
      <c r="D63" s="150"/>
      <c r="E63" s="150" t="s">
        <v>217</v>
      </c>
      <c r="F63" s="150"/>
      <c r="G63" s="150"/>
    </row>
    <row r="64" spans="1:7" ht="30">
      <c r="A64" s="33" t="s">
        <v>62</v>
      </c>
      <c r="B64" s="71" t="s">
        <v>65</v>
      </c>
      <c r="C64" s="150"/>
      <c r="D64" s="150"/>
      <c r="E64" s="150">
        <v>1</v>
      </c>
      <c r="F64" s="150"/>
      <c r="G64" s="150"/>
    </row>
    <row r="65" spans="1:7" ht="30">
      <c r="A65" s="33" t="s">
        <v>63</v>
      </c>
      <c r="B65" s="71" t="s">
        <v>65</v>
      </c>
      <c r="C65" s="150"/>
      <c r="D65" s="150"/>
      <c r="E65" s="150">
        <v>9</v>
      </c>
      <c r="F65" s="150"/>
      <c r="G65" s="150"/>
    </row>
    <row r="66" spans="1:7" ht="30">
      <c r="A66" s="33" t="s">
        <v>64</v>
      </c>
      <c r="B66" s="71" t="s">
        <v>65</v>
      </c>
      <c r="C66" s="150"/>
      <c r="D66" s="150"/>
      <c r="E66" s="150">
        <v>7</v>
      </c>
      <c r="F66" s="150"/>
      <c r="G66" s="150"/>
    </row>
    <row r="67" spans="1:7" ht="30">
      <c r="A67" s="33" t="s">
        <v>271</v>
      </c>
      <c r="B67" s="71" t="s">
        <v>65</v>
      </c>
      <c r="C67" s="150"/>
      <c r="D67" s="150"/>
      <c r="E67" s="150" t="s">
        <v>217</v>
      </c>
      <c r="F67" s="150"/>
      <c r="G67" s="150"/>
    </row>
    <row r="68" spans="1:7" ht="30">
      <c r="A68" s="33" t="s">
        <v>272</v>
      </c>
      <c r="B68" s="71" t="s">
        <v>65</v>
      </c>
      <c r="C68" s="150"/>
      <c r="D68" s="150"/>
      <c r="E68" s="150" t="s">
        <v>217</v>
      </c>
      <c r="F68" s="150"/>
      <c r="G68" s="150"/>
    </row>
    <row r="69" spans="1:7" ht="12" customHeight="1">
      <c r="A69" s="36"/>
      <c r="B69" s="37"/>
      <c r="C69" s="38"/>
      <c r="D69" s="38"/>
      <c r="E69" s="38"/>
      <c r="F69" s="38"/>
      <c r="G69" s="38"/>
    </row>
    <row r="70" spans="1:7" ht="25.5">
      <c r="A70" s="586" t="s">
        <v>26</v>
      </c>
      <c r="B70" s="586" t="s">
        <v>11</v>
      </c>
      <c r="C70" s="31" t="s">
        <v>12</v>
      </c>
      <c r="D70" s="31" t="s">
        <v>13</v>
      </c>
      <c r="E70" s="586" t="s">
        <v>14</v>
      </c>
      <c r="F70" s="586"/>
      <c r="G70" s="586"/>
    </row>
    <row r="71" spans="1:7" ht="15.75" customHeight="1">
      <c r="A71" s="586"/>
      <c r="B71" s="586"/>
      <c r="C71" s="22" t="s">
        <v>15</v>
      </c>
      <c r="D71" s="22" t="s">
        <v>16</v>
      </c>
      <c r="E71" s="22" t="s">
        <v>17</v>
      </c>
      <c r="F71" s="22" t="s">
        <v>18</v>
      </c>
      <c r="G71" s="22" t="s">
        <v>38</v>
      </c>
    </row>
    <row r="72" spans="1:7" s="151" customFormat="1" ht="30">
      <c r="A72" s="155" t="s">
        <v>19</v>
      </c>
      <c r="B72" s="129" t="s">
        <v>20</v>
      </c>
      <c r="C72" s="133">
        <f>SUM(C73:C73)</f>
        <v>0</v>
      </c>
      <c r="D72" s="133">
        <f>SUM(D73:D73)</f>
        <v>14380</v>
      </c>
      <c r="E72" s="133">
        <v>97782</v>
      </c>
      <c r="F72" s="133">
        <v>0</v>
      </c>
      <c r="G72" s="133">
        <v>0</v>
      </c>
    </row>
    <row r="73" spans="1:7" s="120" customFormat="1" ht="20.25" customHeight="1">
      <c r="A73" s="156" t="s">
        <v>220</v>
      </c>
      <c r="B73" s="129" t="s">
        <v>20</v>
      </c>
      <c r="C73" s="133">
        <v>0</v>
      </c>
      <c r="D73" s="133">
        <v>14380</v>
      </c>
      <c r="E73" s="133">
        <v>0</v>
      </c>
      <c r="F73" s="133">
        <v>0</v>
      </c>
      <c r="G73" s="133">
        <v>0</v>
      </c>
    </row>
    <row r="74" spans="1:7" s="151" customFormat="1" ht="30.75" customHeight="1">
      <c r="A74" s="157" t="s">
        <v>27</v>
      </c>
      <c r="B74" s="158" t="s">
        <v>20</v>
      </c>
      <c r="C74" s="159">
        <f>C72</f>
        <v>0</v>
      </c>
      <c r="D74" s="159">
        <f>D72</f>
        <v>14380</v>
      </c>
      <c r="E74" s="159">
        <f>E72</f>
        <v>97782</v>
      </c>
      <c r="F74" s="159">
        <f>F72</f>
        <v>0</v>
      </c>
      <c r="G74" s="159">
        <v>0</v>
      </c>
    </row>
    <row r="75" spans="1:7" s="9" customFormat="1" ht="16.7" customHeight="1">
      <c r="A75" s="587" t="s">
        <v>28</v>
      </c>
      <c r="B75" s="587"/>
      <c r="C75" s="587"/>
      <c r="D75" s="587"/>
      <c r="E75" s="587"/>
      <c r="F75" s="587"/>
      <c r="G75" s="587"/>
    </row>
    <row r="76" spans="1:7" s="9" customFormat="1" ht="16.7" customHeight="1">
      <c r="A76" s="15" t="s">
        <v>29</v>
      </c>
      <c r="B76" s="15"/>
      <c r="C76" s="15"/>
      <c r="D76" s="15"/>
      <c r="E76" s="15"/>
      <c r="F76" s="15"/>
      <c r="G76" s="15"/>
    </row>
    <row r="77" spans="1:7" s="9" customFormat="1" ht="15" customHeight="1">
      <c r="A77" s="588" t="s">
        <v>137</v>
      </c>
      <c r="B77" s="588"/>
      <c r="C77" s="588"/>
      <c r="D77" s="588"/>
      <c r="E77" s="588"/>
      <c r="F77" s="588"/>
      <c r="G77" s="588"/>
    </row>
    <row r="78" spans="1:7" s="9" customFormat="1" ht="15" customHeight="1">
      <c r="A78" s="577" t="s">
        <v>224</v>
      </c>
      <c r="B78" s="583"/>
      <c r="C78" s="583"/>
      <c r="D78" s="583"/>
      <c r="E78" s="583"/>
      <c r="F78" s="583"/>
      <c r="G78" s="583"/>
    </row>
    <row r="79" spans="1:7" ht="33.75" customHeight="1">
      <c r="A79" s="583" t="s">
        <v>274</v>
      </c>
      <c r="B79" s="583"/>
      <c r="C79" s="583"/>
      <c r="D79" s="583"/>
      <c r="E79" s="583"/>
      <c r="F79" s="583"/>
      <c r="G79" s="583"/>
    </row>
    <row r="80" spans="1:7" ht="25.5">
      <c r="A80" s="589" t="s">
        <v>25</v>
      </c>
      <c r="B80" s="586" t="s">
        <v>11</v>
      </c>
      <c r="C80" s="31" t="s">
        <v>12</v>
      </c>
      <c r="D80" s="31" t="s">
        <v>13</v>
      </c>
      <c r="E80" s="586" t="s">
        <v>14</v>
      </c>
      <c r="F80" s="586"/>
      <c r="G80" s="586"/>
    </row>
    <row r="81" spans="1:7" ht="17.25" customHeight="1">
      <c r="A81" s="590"/>
      <c r="B81" s="586"/>
      <c r="C81" s="22" t="s">
        <v>15</v>
      </c>
      <c r="D81" s="22" t="s">
        <v>16</v>
      </c>
      <c r="E81" s="22" t="s">
        <v>17</v>
      </c>
      <c r="F81" s="22" t="s">
        <v>18</v>
      </c>
      <c r="G81" s="22" t="s">
        <v>38</v>
      </c>
    </row>
    <row r="82" spans="1:7" ht="30">
      <c r="A82" s="33" t="s">
        <v>271</v>
      </c>
      <c r="B82" s="71" t="s">
        <v>65</v>
      </c>
      <c r="C82" s="150">
        <v>3</v>
      </c>
      <c r="D82" s="150">
        <v>3</v>
      </c>
      <c r="E82" s="150">
        <v>3</v>
      </c>
      <c r="F82" s="150">
        <v>3</v>
      </c>
      <c r="G82" s="150">
        <v>3</v>
      </c>
    </row>
    <row r="83" spans="1:7" ht="31.5" customHeight="1">
      <c r="A83" s="33" t="s">
        <v>273</v>
      </c>
      <c r="B83" s="71"/>
      <c r="C83" s="150"/>
      <c r="D83" s="150"/>
      <c r="E83" s="150"/>
      <c r="F83" s="150"/>
      <c r="G83" s="150"/>
    </row>
    <row r="84" spans="1:7" ht="15.75">
      <c r="A84" s="33" t="s">
        <v>275</v>
      </c>
      <c r="B84" s="71" t="s">
        <v>70</v>
      </c>
      <c r="C84" s="150">
        <v>22.2</v>
      </c>
      <c r="D84" s="150">
        <v>18.600000000000001</v>
      </c>
      <c r="E84" s="150"/>
      <c r="F84" s="150"/>
      <c r="G84" s="150"/>
    </row>
    <row r="85" spans="1:7" ht="15.75">
      <c r="A85" s="33" t="s">
        <v>276</v>
      </c>
      <c r="B85" s="71" t="s">
        <v>70</v>
      </c>
      <c r="C85" s="150">
        <v>18</v>
      </c>
      <c r="D85" s="150">
        <v>17.8</v>
      </c>
      <c r="E85" s="150"/>
      <c r="F85" s="150"/>
      <c r="G85" s="150"/>
    </row>
    <row r="86" spans="1:7" ht="15.75">
      <c r="A86" s="33" t="s">
        <v>277</v>
      </c>
      <c r="B86" s="71" t="s">
        <v>70</v>
      </c>
      <c r="C86" s="150">
        <v>33</v>
      </c>
      <c r="D86" s="150">
        <v>32.4</v>
      </c>
      <c r="E86" s="150"/>
      <c r="F86" s="150"/>
      <c r="G86" s="150"/>
    </row>
    <row r="87" spans="1:7" s="151" customFormat="1" ht="18.75">
      <c r="A87" s="152"/>
      <c r="B87" s="153"/>
      <c r="C87" s="154"/>
      <c r="D87" s="154"/>
      <c r="E87" s="154"/>
      <c r="F87" s="154"/>
      <c r="G87" s="154"/>
    </row>
    <row r="88" spans="1:7" ht="25.5">
      <c r="A88" s="586" t="s">
        <v>26</v>
      </c>
      <c r="B88" s="586" t="s">
        <v>11</v>
      </c>
      <c r="C88" s="31" t="s">
        <v>12</v>
      </c>
      <c r="D88" s="31" t="s">
        <v>13</v>
      </c>
      <c r="E88" s="586" t="s">
        <v>14</v>
      </c>
      <c r="F88" s="586"/>
      <c r="G88" s="586"/>
    </row>
    <row r="89" spans="1:7" ht="18" customHeight="1">
      <c r="A89" s="586"/>
      <c r="B89" s="586"/>
      <c r="C89" s="22" t="s">
        <v>15</v>
      </c>
      <c r="D89" s="22" t="s">
        <v>16</v>
      </c>
      <c r="E89" s="22" t="s">
        <v>17</v>
      </c>
      <c r="F89" s="22" t="s">
        <v>18</v>
      </c>
      <c r="G89" s="22" t="s">
        <v>38</v>
      </c>
    </row>
    <row r="90" spans="1:7" ht="15.75">
      <c r="A90" s="39" t="s">
        <v>21</v>
      </c>
      <c r="B90" s="22" t="s">
        <v>20</v>
      </c>
      <c r="C90" s="25">
        <v>105200</v>
      </c>
      <c r="D90" s="25">
        <v>105206</v>
      </c>
      <c r="E90" s="25">
        <v>13524</v>
      </c>
      <c r="F90" s="25">
        <v>14133</v>
      </c>
      <c r="G90" s="25">
        <v>14769</v>
      </c>
    </row>
    <row r="91" spans="1:7" ht="32.25" customHeight="1">
      <c r="A91" s="26" t="s">
        <v>27</v>
      </c>
      <c r="B91" s="27" t="s">
        <v>20</v>
      </c>
      <c r="C91" s="28">
        <f>SUM(C90)</f>
        <v>105200</v>
      </c>
      <c r="D91" s="28">
        <f>SUM(D90)</f>
        <v>105206</v>
      </c>
      <c r="E91" s="28">
        <f>SUM(E90)</f>
        <v>13524</v>
      </c>
      <c r="F91" s="28">
        <f>SUM(F90)</f>
        <v>14133</v>
      </c>
      <c r="G91" s="28">
        <f>SUM(G90)</f>
        <v>14769</v>
      </c>
    </row>
    <row r="93" spans="1:7">
      <c r="E93" s="43"/>
    </row>
  </sheetData>
  <mergeCells count="53">
    <mergeCell ref="A88:A89"/>
    <mergeCell ref="B88:B89"/>
    <mergeCell ref="E88:G88"/>
    <mergeCell ref="A75:G75"/>
    <mergeCell ref="A77:G77"/>
    <mergeCell ref="A78:G78"/>
    <mergeCell ref="A79:G79"/>
    <mergeCell ref="A80:A81"/>
    <mergeCell ref="B80:B81"/>
    <mergeCell ref="E80:G80"/>
    <mergeCell ref="A51:G51"/>
    <mergeCell ref="A52:A53"/>
    <mergeCell ref="B52:B53"/>
    <mergeCell ref="E52:G52"/>
    <mergeCell ref="A70:A71"/>
    <mergeCell ref="B70:B71"/>
    <mergeCell ref="E70:G70"/>
    <mergeCell ref="A49:G49"/>
    <mergeCell ref="A40:G40"/>
    <mergeCell ref="A41:G41"/>
    <mergeCell ref="A42:A43"/>
    <mergeCell ref="B42:B43"/>
    <mergeCell ref="E42:G42"/>
    <mergeCell ref="A47:G47"/>
    <mergeCell ref="A34:G34"/>
    <mergeCell ref="D16:G16"/>
    <mergeCell ref="A20:G20"/>
    <mergeCell ref="A21:G21"/>
    <mergeCell ref="A22:G22"/>
    <mergeCell ref="A23:G23"/>
    <mergeCell ref="A25:G25"/>
    <mergeCell ref="A26:G26"/>
    <mergeCell ref="A27:G27"/>
    <mergeCell ref="A29:G29"/>
    <mergeCell ref="A30:G30"/>
    <mergeCell ref="A33:G33"/>
    <mergeCell ref="D15:G15"/>
    <mergeCell ref="F1:G1"/>
    <mergeCell ref="D2:G2"/>
    <mergeCell ref="D3:G3"/>
    <mergeCell ref="D4:G4"/>
    <mergeCell ref="D7:G7"/>
    <mergeCell ref="D8:G8"/>
    <mergeCell ref="D9:G9"/>
    <mergeCell ref="D10:G10"/>
    <mergeCell ref="D12:G12"/>
    <mergeCell ref="D13:G13"/>
    <mergeCell ref="D14:G14"/>
    <mergeCell ref="A35:C36"/>
    <mergeCell ref="D35:D36"/>
    <mergeCell ref="E35:G35"/>
    <mergeCell ref="A38:C38"/>
    <mergeCell ref="A37:C37"/>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85"/>
  <sheetViews>
    <sheetView view="pageBreakPreview" topLeftCell="A28" zoomScaleNormal="70" zoomScaleSheetLayoutView="100" workbookViewId="0">
      <selection activeCell="C60" sqref="C60:D60"/>
    </sheetView>
  </sheetViews>
  <sheetFormatPr defaultRowHeight="15"/>
  <cols>
    <col min="1" max="1" width="44.42578125" style="1" customWidth="1"/>
    <col min="2" max="2" width="19.42578125" style="1" customWidth="1"/>
    <col min="3" max="3" width="13.42578125" style="2" customWidth="1"/>
    <col min="4" max="4" width="16.5703125" style="2" customWidth="1"/>
    <col min="5" max="5" width="13.85546875" style="2" customWidth="1"/>
    <col min="6" max="6" width="14.7109375" style="2" customWidth="1"/>
    <col min="7" max="7" width="15.28515625" style="2" customWidth="1"/>
    <col min="8" max="8" width="11" style="3" customWidth="1"/>
    <col min="9" max="9" width="11.140625" style="2" customWidth="1"/>
    <col min="10" max="11" width="13.28515625" style="2" customWidth="1"/>
    <col min="12" max="12" width="13.85546875" style="2" customWidth="1"/>
    <col min="13" max="16" width="9.140625" style="2" customWidth="1"/>
    <col min="17" max="255" width="8.85546875" style="2"/>
    <col min="256" max="256" width="46.140625" style="2" customWidth="1"/>
    <col min="257" max="257" width="30.7109375" style="2" customWidth="1"/>
    <col min="258" max="258" width="20.85546875" style="2" customWidth="1"/>
    <col min="259" max="260" width="20.42578125" style="2" customWidth="1"/>
    <col min="261" max="261" width="14.7109375" style="2" customWidth="1"/>
    <col min="262" max="262" width="14" style="2" customWidth="1"/>
    <col min="263" max="263" width="32.85546875" style="2" customWidth="1"/>
    <col min="264" max="264" width="11" style="2" customWidth="1"/>
    <col min="265" max="265" width="11.140625" style="2" customWidth="1"/>
    <col min="266" max="267" width="13.28515625" style="2" customWidth="1"/>
    <col min="268" max="268" width="13.85546875" style="2" customWidth="1"/>
    <col min="269" max="272" width="9.140625" style="2" customWidth="1"/>
    <col min="273" max="511" width="8.85546875" style="2"/>
    <col min="512" max="512" width="46.140625" style="2" customWidth="1"/>
    <col min="513" max="513" width="30.7109375" style="2" customWidth="1"/>
    <col min="514" max="514" width="20.85546875" style="2" customWidth="1"/>
    <col min="515" max="516" width="20.42578125" style="2" customWidth="1"/>
    <col min="517" max="517" width="14.7109375" style="2" customWidth="1"/>
    <col min="518" max="518" width="14" style="2" customWidth="1"/>
    <col min="519" max="519" width="32.85546875" style="2" customWidth="1"/>
    <col min="520" max="520" width="11" style="2" customWidth="1"/>
    <col min="521" max="521" width="11.140625" style="2" customWidth="1"/>
    <col min="522" max="523" width="13.28515625" style="2" customWidth="1"/>
    <col min="524" max="524" width="13.85546875" style="2" customWidth="1"/>
    <col min="525" max="528" width="9.140625" style="2" customWidth="1"/>
    <col min="529" max="767" width="8.85546875" style="2"/>
    <col min="768" max="768" width="46.140625" style="2" customWidth="1"/>
    <col min="769" max="769" width="30.7109375" style="2" customWidth="1"/>
    <col min="770" max="770" width="20.85546875" style="2" customWidth="1"/>
    <col min="771" max="772" width="20.42578125" style="2" customWidth="1"/>
    <col min="773" max="773" width="14.7109375" style="2" customWidth="1"/>
    <col min="774" max="774" width="14" style="2" customWidth="1"/>
    <col min="775" max="775" width="32.85546875" style="2" customWidth="1"/>
    <col min="776" max="776" width="11" style="2" customWidth="1"/>
    <col min="777" max="777" width="11.140625" style="2" customWidth="1"/>
    <col min="778" max="779" width="13.28515625" style="2" customWidth="1"/>
    <col min="780" max="780" width="13.85546875" style="2" customWidth="1"/>
    <col min="781" max="784" width="9.140625" style="2" customWidth="1"/>
    <col min="785" max="1023" width="8.85546875" style="2"/>
    <col min="1024" max="1024" width="46.140625" style="2" customWidth="1"/>
    <col min="1025" max="1025" width="30.7109375" style="2" customWidth="1"/>
    <col min="1026" max="1026" width="20.85546875" style="2" customWidth="1"/>
    <col min="1027" max="1028" width="20.42578125" style="2" customWidth="1"/>
    <col min="1029" max="1029" width="14.7109375" style="2" customWidth="1"/>
    <col min="1030" max="1030" width="14" style="2" customWidth="1"/>
    <col min="1031" max="1031" width="32.85546875" style="2" customWidth="1"/>
    <col min="1032" max="1032" width="11" style="2" customWidth="1"/>
    <col min="1033" max="1033" width="11.140625" style="2" customWidth="1"/>
    <col min="1034" max="1035" width="13.28515625" style="2" customWidth="1"/>
    <col min="1036" max="1036" width="13.85546875" style="2" customWidth="1"/>
    <col min="1037" max="1040" width="9.140625" style="2" customWidth="1"/>
    <col min="1041" max="1279" width="8.85546875" style="2"/>
    <col min="1280" max="1280" width="46.140625" style="2" customWidth="1"/>
    <col min="1281" max="1281" width="30.7109375" style="2" customWidth="1"/>
    <col min="1282" max="1282" width="20.85546875" style="2" customWidth="1"/>
    <col min="1283" max="1284" width="20.42578125" style="2" customWidth="1"/>
    <col min="1285" max="1285" width="14.7109375" style="2" customWidth="1"/>
    <col min="1286" max="1286" width="14" style="2" customWidth="1"/>
    <col min="1287" max="1287" width="32.85546875" style="2" customWidth="1"/>
    <col min="1288" max="1288" width="11" style="2" customWidth="1"/>
    <col min="1289" max="1289" width="11.140625" style="2" customWidth="1"/>
    <col min="1290" max="1291" width="13.28515625" style="2" customWidth="1"/>
    <col min="1292" max="1292" width="13.85546875" style="2" customWidth="1"/>
    <col min="1293" max="1296" width="9.140625" style="2" customWidth="1"/>
    <col min="1297" max="1535" width="8.85546875" style="2"/>
    <col min="1536" max="1536" width="46.140625" style="2" customWidth="1"/>
    <col min="1537" max="1537" width="30.7109375" style="2" customWidth="1"/>
    <col min="1538" max="1538" width="20.85546875" style="2" customWidth="1"/>
    <col min="1539" max="1540" width="20.42578125" style="2" customWidth="1"/>
    <col min="1541" max="1541" width="14.7109375" style="2" customWidth="1"/>
    <col min="1542" max="1542" width="14" style="2" customWidth="1"/>
    <col min="1543" max="1543" width="32.85546875" style="2" customWidth="1"/>
    <col min="1544" max="1544" width="11" style="2" customWidth="1"/>
    <col min="1545" max="1545" width="11.140625" style="2" customWidth="1"/>
    <col min="1546" max="1547" width="13.28515625" style="2" customWidth="1"/>
    <col min="1548" max="1548" width="13.85546875" style="2" customWidth="1"/>
    <col min="1549" max="1552" width="9.140625" style="2" customWidth="1"/>
    <col min="1553" max="1791" width="8.85546875" style="2"/>
    <col min="1792" max="1792" width="46.140625" style="2" customWidth="1"/>
    <col min="1793" max="1793" width="30.7109375" style="2" customWidth="1"/>
    <col min="1794" max="1794" width="20.85546875" style="2" customWidth="1"/>
    <col min="1795" max="1796" width="20.42578125" style="2" customWidth="1"/>
    <col min="1797" max="1797" width="14.7109375" style="2" customWidth="1"/>
    <col min="1798" max="1798" width="14" style="2" customWidth="1"/>
    <col min="1799" max="1799" width="32.85546875" style="2" customWidth="1"/>
    <col min="1800" max="1800" width="11" style="2" customWidth="1"/>
    <col min="1801" max="1801" width="11.140625" style="2" customWidth="1"/>
    <col min="1802" max="1803" width="13.28515625" style="2" customWidth="1"/>
    <col min="1804" max="1804" width="13.85546875" style="2" customWidth="1"/>
    <col min="1805" max="1808" width="9.140625" style="2" customWidth="1"/>
    <col min="1809" max="2047" width="8.85546875" style="2"/>
    <col min="2048" max="2048" width="46.140625" style="2" customWidth="1"/>
    <col min="2049" max="2049" width="30.7109375" style="2" customWidth="1"/>
    <col min="2050" max="2050" width="20.85546875" style="2" customWidth="1"/>
    <col min="2051" max="2052" width="20.42578125" style="2" customWidth="1"/>
    <col min="2053" max="2053" width="14.7109375" style="2" customWidth="1"/>
    <col min="2054" max="2054" width="14" style="2" customWidth="1"/>
    <col min="2055" max="2055" width="32.85546875" style="2" customWidth="1"/>
    <col min="2056" max="2056" width="11" style="2" customWidth="1"/>
    <col min="2057" max="2057" width="11.140625" style="2" customWidth="1"/>
    <col min="2058" max="2059" width="13.28515625" style="2" customWidth="1"/>
    <col min="2060" max="2060" width="13.85546875" style="2" customWidth="1"/>
    <col min="2061" max="2064" width="9.140625" style="2" customWidth="1"/>
    <col min="2065" max="2303" width="8.85546875" style="2"/>
    <col min="2304" max="2304" width="46.140625" style="2" customWidth="1"/>
    <col min="2305" max="2305" width="30.7109375" style="2" customWidth="1"/>
    <col min="2306" max="2306" width="20.85546875" style="2" customWidth="1"/>
    <col min="2307" max="2308" width="20.42578125" style="2" customWidth="1"/>
    <col min="2309" max="2309" width="14.7109375" style="2" customWidth="1"/>
    <col min="2310" max="2310" width="14" style="2" customWidth="1"/>
    <col min="2311" max="2311" width="32.85546875" style="2" customWidth="1"/>
    <col min="2312" max="2312" width="11" style="2" customWidth="1"/>
    <col min="2313" max="2313" width="11.140625" style="2" customWidth="1"/>
    <col min="2314" max="2315" width="13.28515625" style="2" customWidth="1"/>
    <col min="2316" max="2316" width="13.85546875" style="2" customWidth="1"/>
    <col min="2317" max="2320" width="9.140625" style="2" customWidth="1"/>
    <col min="2321" max="2559" width="8.85546875" style="2"/>
    <col min="2560" max="2560" width="46.140625" style="2" customWidth="1"/>
    <col min="2561" max="2561" width="30.7109375" style="2" customWidth="1"/>
    <col min="2562" max="2562" width="20.85546875" style="2" customWidth="1"/>
    <col min="2563" max="2564" width="20.42578125" style="2" customWidth="1"/>
    <col min="2565" max="2565" width="14.7109375" style="2" customWidth="1"/>
    <col min="2566" max="2566" width="14" style="2" customWidth="1"/>
    <col min="2567" max="2567" width="32.85546875" style="2" customWidth="1"/>
    <col min="2568" max="2568" width="11" style="2" customWidth="1"/>
    <col min="2569" max="2569" width="11.140625" style="2" customWidth="1"/>
    <col min="2570" max="2571" width="13.28515625" style="2" customWidth="1"/>
    <col min="2572" max="2572" width="13.85546875" style="2" customWidth="1"/>
    <col min="2573" max="2576" width="9.140625" style="2" customWidth="1"/>
    <col min="2577" max="2815" width="8.85546875" style="2"/>
    <col min="2816" max="2816" width="46.140625" style="2" customWidth="1"/>
    <col min="2817" max="2817" width="30.7109375" style="2" customWidth="1"/>
    <col min="2818" max="2818" width="20.85546875" style="2" customWidth="1"/>
    <col min="2819" max="2820" width="20.42578125" style="2" customWidth="1"/>
    <col min="2821" max="2821" width="14.7109375" style="2" customWidth="1"/>
    <col min="2822" max="2822" width="14" style="2" customWidth="1"/>
    <col min="2823" max="2823" width="32.85546875" style="2" customWidth="1"/>
    <col min="2824" max="2824" width="11" style="2" customWidth="1"/>
    <col min="2825" max="2825" width="11.140625" style="2" customWidth="1"/>
    <col min="2826" max="2827" width="13.28515625" style="2" customWidth="1"/>
    <col min="2828" max="2828" width="13.85546875" style="2" customWidth="1"/>
    <col min="2829" max="2832" width="9.140625" style="2" customWidth="1"/>
    <col min="2833" max="3071" width="8.85546875" style="2"/>
    <col min="3072" max="3072" width="46.140625" style="2" customWidth="1"/>
    <col min="3073" max="3073" width="30.7109375" style="2" customWidth="1"/>
    <col min="3074" max="3074" width="20.85546875" style="2" customWidth="1"/>
    <col min="3075" max="3076" width="20.42578125" style="2" customWidth="1"/>
    <col min="3077" max="3077" width="14.7109375" style="2" customWidth="1"/>
    <col min="3078" max="3078" width="14" style="2" customWidth="1"/>
    <col min="3079" max="3079" width="32.85546875" style="2" customWidth="1"/>
    <col min="3080" max="3080" width="11" style="2" customWidth="1"/>
    <col min="3081" max="3081" width="11.140625" style="2" customWidth="1"/>
    <col min="3082" max="3083" width="13.28515625" style="2" customWidth="1"/>
    <col min="3084" max="3084" width="13.85546875" style="2" customWidth="1"/>
    <col min="3085" max="3088" width="9.140625" style="2" customWidth="1"/>
    <col min="3089" max="3327" width="8.85546875" style="2"/>
    <col min="3328" max="3328" width="46.140625" style="2" customWidth="1"/>
    <col min="3329" max="3329" width="30.7109375" style="2" customWidth="1"/>
    <col min="3330" max="3330" width="20.85546875" style="2" customWidth="1"/>
    <col min="3331" max="3332" width="20.42578125" style="2" customWidth="1"/>
    <col min="3333" max="3333" width="14.7109375" style="2" customWidth="1"/>
    <col min="3334" max="3334" width="14" style="2" customWidth="1"/>
    <col min="3335" max="3335" width="32.85546875" style="2" customWidth="1"/>
    <col min="3336" max="3336" width="11" style="2" customWidth="1"/>
    <col min="3337" max="3337" width="11.140625" style="2" customWidth="1"/>
    <col min="3338" max="3339" width="13.28515625" style="2" customWidth="1"/>
    <col min="3340" max="3340" width="13.85546875" style="2" customWidth="1"/>
    <col min="3341" max="3344" width="9.140625" style="2" customWidth="1"/>
    <col min="3345" max="3583" width="8.85546875" style="2"/>
    <col min="3584" max="3584" width="46.140625" style="2" customWidth="1"/>
    <col min="3585" max="3585" width="30.7109375" style="2" customWidth="1"/>
    <col min="3586" max="3586" width="20.85546875" style="2" customWidth="1"/>
    <col min="3587" max="3588" width="20.42578125" style="2" customWidth="1"/>
    <col min="3589" max="3589" width="14.7109375" style="2" customWidth="1"/>
    <col min="3590" max="3590" width="14" style="2" customWidth="1"/>
    <col min="3591" max="3591" width="32.85546875" style="2" customWidth="1"/>
    <col min="3592" max="3592" width="11" style="2" customWidth="1"/>
    <col min="3593" max="3593" width="11.140625" style="2" customWidth="1"/>
    <col min="3594" max="3595" width="13.28515625" style="2" customWidth="1"/>
    <col min="3596" max="3596" width="13.85546875" style="2" customWidth="1"/>
    <col min="3597" max="3600" width="9.140625" style="2" customWidth="1"/>
    <col min="3601" max="3839" width="8.85546875" style="2"/>
    <col min="3840" max="3840" width="46.140625" style="2" customWidth="1"/>
    <col min="3841" max="3841" width="30.7109375" style="2" customWidth="1"/>
    <col min="3842" max="3842" width="20.85546875" style="2" customWidth="1"/>
    <col min="3843" max="3844" width="20.42578125" style="2" customWidth="1"/>
    <col min="3845" max="3845" width="14.7109375" style="2" customWidth="1"/>
    <col min="3846" max="3846" width="14" style="2" customWidth="1"/>
    <col min="3847" max="3847" width="32.85546875" style="2" customWidth="1"/>
    <col min="3848" max="3848" width="11" style="2" customWidth="1"/>
    <col min="3849" max="3849" width="11.140625" style="2" customWidth="1"/>
    <col min="3850" max="3851" width="13.28515625" style="2" customWidth="1"/>
    <col min="3852" max="3852" width="13.85546875" style="2" customWidth="1"/>
    <col min="3853" max="3856" width="9.140625" style="2" customWidth="1"/>
    <col min="3857" max="4095" width="8.85546875" style="2"/>
    <col min="4096" max="4096" width="46.140625" style="2" customWidth="1"/>
    <col min="4097" max="4097" width="30.7109375" style="2" customWidth="1"/>
    <col min="4098" max="4098" width="20.85546875" style="2" customWidth="1"/>
    <col min="4099" max="4100" width="20.42578125" style="2" customWidth="1"/>
    <col min="4101" max="4101" width="14.7109375" style="2" customWidth="1"/>
    <col min="4102" max="4102" width="14" style="2" customWidth="1"/>
    <col min="4103" max="4103" width="32.85546875" style="2" customWidth="1"/>
    <col min="4104" max="4104" width="11" style="2" customWidth="1"/>
    <col min="4105" max="4105" width="11.140625" style="2" customWidth="1"/>
    <col min="4106" max="4107" width="13.28515625" style="2" customWidth="1"/>
    <col min="4108" max="4108" width="13.85546875" style="2" customWidth="1"/>
    <col min="4109" max="4112" width="9.140625" style="2" customWidth="1"/>
    <col min="4113" max="4351" width="8.85546875" style="2"/>
    <col min="4352" max="4352" width="46.140625" style="2" customWidth="1"/>
    <col min="4353" max="4353" width="30.7109375" style="2" customWidth="1"/>
    <col min="4354" max="4354" width="20.85546875" style="2" customWidth="1"/>
    <col min="4355" max="4356" width="20.42578125" style="2" customWidth="1"/>
    <col min="4357" max="4357" width="14.7109375" style="2" customWidth="1"/>
    <col min="4358" max="4358" width="14" style="2" customWidth="1"/>
    <col min="4359" max="4359" width="32.85546875" style="2" customWidth="1"/>
    <col min="4360" max="4360" width="11" style="2" customWidth="1"/>
    <col min="4361" max="4361" width="11.140625" style="2" customWidth="1"/>
    <col min="4362" max="4363" width="13.28515625" style="2" customWidth="1"/>
    <col min="4364" max="4364" width="13.85546875" style="2" customWidth="1"/>
    <col min="4365" max="4368" width="9.140625" style="2" customWidth="1"/>
    <col min="4369" max="4607" width="8.85546875" style="2"/>
    <col min="4608" max="4608" width="46.140625" style="2" customWidth="1"/>
    <col min="4609" max="4609" width="30.7109375" style="2" customWidth="1"/>
    <col min="4610" max="4610" width="20.85546875" style="2" customWidth="1"/>
    <col min="4611" max="4612" width="20.42578125" style="2" customWidth="1"/>
    <col min="4613" max="4613" width="14.7109375" style="2" customWidth="1"/>
    <col min="4614" max="4614" width="14" style="2" customWidth="1"/>
    <col min="4615" max="4615" width="32.85546875" style="2" customWidth="1"/>
    <col min="4616" max="4616" width="11" style="2" customWidth="1"/>
    <col min="4617" max="4617" width="11.140625" style="2" customWidth="1"/>
    <col min="4618" max="4619" width="13.28515625" style="2" customWidth="1"/>
    <col min="4620" max="4620" width="13.85546875" style="2" customWidth="1"/>
    <col min="4621" max="4624" width="9.140625" style="2" customWidth="1"/>
    <col min="4625" max="4863" width="8.85546875" style="2"/>
    <col min="4864" max="4864" width="46.140625" style="2" customWidth="1"/>
    <col min="4865" max="4865" width="30.7109375" style="2" customWidth="1"/>
    <col min="4866" max="4866" width="20.85546875" style="2" customWidth="1"/>
    <col min="4867" max="4868" width="20.42578125" style="2" customWidth="1"/>
    <col min="4869" max="4869" width="14.7109375" style="2" customWidth="1"/>
    <col min="4870" max="4870" width="14" style="2" customWidth="1"/>
    <col min="4871" max="4871" width="32.85546875" style="2" customWidth="1"/>
    <col min="4872" max="4872" width="11" style="2" customWidth="1"/>
    <col min="4873" max="4873" width="11.140625" style="2" customWidth="1"/>
    <col min="4874" max="4875" width="13.28515625" style="2" customWidth="1"/>
    <col min="4876" max="4876" width="13.85546875" style="2" customWidth="1"/>
    <col min="4877" max="4880" width="9.140625" style="2" customWidth="1"/>
    <col min="4881" max="5119" width="8.85546875" style="2"/>
    <col min="5120" max="5120" width="46.140625" style="2" customWidth="1"/>
    <col min="5121" max="5121" width="30.7109375" style="2" customWidth="1"/>
    <col min="5122" max="5122" width="20.85546875" style="2" customWidth="1"/>
    <col min="5123" max="5124" width="20.42578125" style="2" customWidth="1"/>
    <col min="5125" max="5125" width="14.7109375" style="2" customWidth="1"/>
    <col min="5126" max="5126" width="14" style="2" customWidth="1"/>
    <col min="5127" max="5127" width="32.85546875" style="2" customWidth="1"/>
    <col min="5128" max="5128" width="11" style="2" customWidth="1"/>
    <col min="5129" max="5129" width="11.140625" style="2" customWidth="1"/>
    <col min="5130" max="5131" width="13.28515625" style="2" customWidth="1"/>
    <col min="5132" max="5132" width="13.85546875" style="2" customWidth="1"/>
    <col min="5133" max="5136" width="9.140625" style="2" customWidth="1"/>
    <col min="5137" max="5375" width="8.85546875" style="2"/>
    <col min="5376" max="5376" width="46.140625" style="2" customWidth="1"/>
    <col min="5377" max="5377" width="30.7109375" style="2" customWidth="1"/>
    <col min="5378" max="5378" width="20.85546875" style="2" customWidth="1"/>
    <col min="5379" max="5380" width="20.42578125" style="2" customWidth="1"/>
    <col min="5381" max="5381" width="14.7109375" style="2" customWidth="1"/>
    <col min="5382" max="5382" width="14" style="2" customWidth="1"/>
    <col min="5383" max="5383" width="32.85546875" style="2" customWidth="1"/>
    <col min="5384" max="5384" width="11" style="2" customWidth="1"/>
    <col min="5385" max="5385" width="11.140625" style="2" customWidth="1"/>
    <col min="5386" max="5387" width="13.28515625" style="2" customWidth="1"/>
    <col min="5388" max="5388" width="13.85546875" style="2" customWidth="1"/>
    <col min="5389" max="5392" width="9.140625" style="2" customWidth="1"/>
    <col min="5393" max="5631" width="8.85546875" style="2"/>
    <col min="5632" max="5632" width="46.140625" style="2" customWidth="1"/>
    <col min="5633" max="5633" width="30.7109375" style="2" customWidth="1"/>
    <col min="5634" max="5634" width="20.85546875" style="2" customWidth="1"/>
    <col min="5635" max="5636" width="20.42578125" style="2" customWidth="1"/>
    <col min="5637" max="5637" width="14.7109375" style="2" customWidth="1"/>
    <col min="5638" max="5638" width="14" style="2" customWidth="1"/>
    <col min="5639" max="5639" width="32.85546875" style="2" customWidth="1"/>
    <col min="5640" max="5640" width="11" style="2" customWidth="1"/>
    <col min="5641" max="5641" width="11.140625" style="2" customWidth="1"/>
    <col min="5642" max="5643" width="13.28515625" style="2" customWidth="1"/>
    <col min="5644" max="5644" width="13.85546875" style="2" customWidth="1"/>
    <col min="5645" max="5648" width="9.140625" style="2" customWidth="1"/>
    <col min="5649" max="5887" width="8.85546875" style="2"/>
    <col min="5888" max="5888" width="46.140625" style="2" customWidth="1"/>
    <col min="5889" max="5889" width="30.7109375" style="2" customWidth="1"/>
    <col min="5890" max="5890" width="20.85546875" style="2" customWidth="1"/>
    <col min="5891" max="5892" width="20.42578125" style="2" customWidth="1"/>
    <col min="5893" max="5893" width="14.7109375" style="2" customWidth="1"/>
    <col min="5894" max="5894" width="14" style="2" customWidth="1"/>
    <col min="5895" max="5895" width="32.85546875" style="2" customWidth="1"/>
    <col min="5896" max="5896" width="11" style="2" customWidth="1"/>
    <col min="5897" max="5897" width="11.140625" style="2" customWidth="1"/>
    <col min="5898" max="5899" width="13.28515625" style="2" customWidth="1"/>
    <col min="5900" max="5900" width="13.85546875" style="2" customWidth="1"/>
    <col min="5901" max="5904" width="9.140625" style="2" customWidth="1"/>
    <col min="5905" max="6143" width="8.85546875" style="2"/>
    <col min="6144" max="6144" width="46.140625" style="2" customWidth="1"/>
    <col min="6145" max="6145" width="30.7109375" style="2" customWidth="1"/>
    <col min="6146" max="6146" width="20.85546875" style="2" customWidth="1"/>
    <col min="6147" max="6148" width="20.42578125" style="2" customWidth="1"/>
    <col min="6149" max="6149" width="14.7109375" style="2" customWidth="1"/>
    <col min="6150" max="6150" width="14" style="2" customWidth="1"/>
    <col min="6151" max="6151" width="32.85546875" style="2" customWidth="1"/>
    <col min="6152" max="6152" width="11" style="2" customWidth="1"/>
    <col min="6153" max="6153" width="11.140625" style="2" customWidth="1"/>
    <col min="6154" max="6155" width="13.28515625" style="2" customWidth="1"/>
    <col min="6156" max="6156" width="13.85546875" style="2" customWidth="1"/>
    <col min="6157" max="6160" width="9.140625" style="2" customWidth="1"/>
    <col min="6161" max="6399" width="8.85546875" style="2"/>
    <col min="6400" max="6400" width="46.140625" style="2" customWidth="1"/>
    <col min="6401" max="6401" width="30.7109375" style="2" customWidth="1"/>
    <col min="6402" max="6402" width="20.85546875" style="2" customWidth="1"/>
    <col min="6403" max="6404" width="20.42578125" style="2" customWidth="1"/>
    <col min="6405" max="6405" width="14.7109375" style="2" customWidth="1"/>
    <col min="6406" max="6406" width="14" style="2" customWidth="1"/>
    <col min="6407" max="6407" width="32.85546875" style="2" customWidth="1"/>
    <col min="6408" max="6408" width="11" style="2" customWidth="1"/>
    <col min="6409" max="6409" width="11.140625" style="2" customWidth="1"/>
    <col min="6410" max="6411" width="13.28515625" style="2" customWidth="1"/>
    <col min="6412" max="6412" width="13.85546875" style="2" customWidth="1"/>
    <col min="6413" max="6416" width="9.140625" style="2" customWidth="1"/>
    <col min="6417" max="6655" width="8.85546875" style="2"/>
    <col min="6656" max="6656" width="46.140625" style="2" customWidth="1"/>
    <col min="6657" max="6657" width="30.7109375" style="2" customWidth="1"/>
    <col min="6658" max="6658" width="20.85546875" style="2" customWidth="1"/>
    <col min="6659" max="6660" width="20.42578125" style="2" customWidth="1"/>
    <col min="6661" max="6661" width="14.7109375" style="2" customWidth="1"/>
    <col min="6662" max="6662" width="14" style="2" customWidth="1"/>
    <col min="6663" max="6663" width="32.85546875" style="2" customWidth="1"/>
    <col min="6664" max="6664" width="11" style="2" customWidth="1"/>
    <col min="6665" max="6665" width="11.140625" style="2" customWidth="1"/>
    <col min="6666" max="6667" width="13.28515625" style="2" customWidth="1"/>
    <col min="6668" max="6668" width="13.85546875" style="2" customWidth="1"/>
    <col min="6669" max="6672" width="9.140625" style="2" customWidth="1"/>
    <col min="6673" max="6911" width="8.85546875" style="2"/>
    <col min="6912" max="6912" width="46.140625" style="2" customWidth="1"/>
    <col min="6913" max="6913" width="30.7109375" style="2" customWidth="1"/>
    <col min="6914" max="6914" width="20.85546875" style="2" customWidth="1"/>
    <col min="6915" max="6916" width="20.42578125" style="2" customWidth="1"/>
    <col min="6917" max="6917" width="14.7109375" style="2" customWidth="1"/>
    <col min="6918" max="6918" width="14" style="2" customWidth="1"/>
    <col min="6919" max="6919" width="32.85546875" style="2" customWidth="1"/>
    <col min="6920" max="6920" width="11" style="2" customWidth="1"/>
    <col min="6921" max="6921" width="11.140625" style="2" customWidth="1"/>
    <col min="6922" max="6923" width="13.28515625" style="2" customWidth="1"/>
    <col min="6924" max="6924" width="13.85546875" style="2" customWidth="1"/>
    <col min="6925" max="6928" width="9.140625" style="2" customWidth="1"/>
    <col min="6929" max="7167" width="8.85546875" style="2"/>
    <col min="7168" max="7168" width="46.140625" style="2" customWidth="1"/>
    <col min="7169" max="7169" width="30.7109375" style="2" customWidth="1"/>
    <col min="7170" max="7170" width="20.85546875" style="2" customWidth="1"/>
    <col min="7171" max="7172" width="20.42578125" style="2" customWidth="1"/>
    <col min="7173" max="7173" width="14.7109375" style="2" customWidth="1"/>
    <col min="7174" max="7174" width="14" style="2" customWidth="1"/>
    <col min="7175" max="7175" width="32.85546875" style="2" customWidth="1"/>
    <col min="7176" max="7176" width="11" style="2" customWidth="1"/>
    <col min="7177" max="7177" width="11.140625" style="2" customWidth="1"/>
    <col min="7178" max="7179" width="13.28515625" style="2" customWidth="1"/>
    <col min="7180" max="7180" width="13.85546875" style="2" customWidth="1"/>
    <col min="7181" max="7184" width="9.140625" style="2" customWidth="1"/>
    <col min="7185" max="7423" width="8.85546875" style="2"/>
    <col min="7424" max="7424" width="46.140625" style="2" customWidth="1"/>
    <col min="7425" max="7425" width="30.7109375" style="2" customWidth="1"/>
    <col min="7426" max="7426" width="20.85546875" style="2" customWidth="1"/>
    <col min="7427" max="7428" width="20.42578125" style="2" customWidth="1"/>
    <col min="7429" max="7429" width="14.7109375" style="2" customWidth="1"/>
    <col min="7430" max="7430" width="14" style="2" customWidth="1"/>
    <col min="7431" max="7431" width="32.85546875" style="2" customWidth="1"/>
    <col min="7432" max="7432" width="11" style="2" customWidth="1"/>
    <col min="7433" max="7433" width="11.140625" style="2" customWidth="1"/>
    <col min="7434" max="7435" width="13.28515625" style="2" customWidth="1"/>
    <col min="7436" max="7436" width="13.85546875" style="2" customWidth="1"/>
    <col min="7437" max="7440" width="9.140625" style="2" customWidth="1"/>
    <col min="7441" max="7679" width="8.85546875" style="2"/>
    <col min="7680" max="7680" width="46.140625" style="2" customWidth="1"/>
    <col min="7681" max="7681" width="30.7109375" style="2" customWidth="1"/>
    <col min="7682" max="7682" width="20.85546875" style="2" customWidth="1"/>
    <col min="7683" max="7684" width="20.42578125" style="2" customWidth="1"/>
    <col min="7685" max="7685" width="14.7109375" style="2" customWidth="1"/>
    <col min="7686" max="7686" width="14" style="2" customWidth="1"/>
    <col min="7687" max="7687" width="32.85546875" style="2" customWidth="1"/>
    <col min="7688" max="7688" width="11" style="2" customWidth="1"/>
    <col min="7689" max="7689" width="11.140625" style="2" customWidth="1"/>
    <col min="7690" max="7691" width="13.28515625" style="2" customWidth="1"/>
    <col min="7692" max="7692" width="13.85546875" style="2" customWidth="1"/>
    <col min="7693" max="7696" width="9.140625" style="2" customWidth="1"/>
    <col min="7697" max="7935" width="8.85546875" style="2"/>
    <col min="7936" max="7936" width="46.140625" style="2" customWidth="1"/>
    <col min="7937" max="7937" width="30.7109375" style="2" customWidth="1"/>
    <col min="7938" max="7938" width="20.85546875" style="2" customWidth="1"/>
    <col min="7939" max="7940" width="20.42578125" style="2" customWidth="1"/>
    <col min="7941" max="7941" width="14.7109375" style="2" customWidth="1"/>
    <col min="7942" max="7942" width="14" style="2" customWidth="1"/>
    <col min="7943" max="7943" width="32.85546875" style="2" customWidth="1"/>
    <col min="7944" max="7944" width="11" style="2" customWidth="1"/>
    <col min="7945" max="7945" width="11.140625" style="2" customWidth="1"/>
    <col min="7946" max="7947" width="13.28515625" style="2" customWidth="1"/>
    <col min="7948" max="7948" width="13.85546875" style="2" customWidth="1"/>
    <col min="7949" max="7952" width="9.140625" style="2" customWidth="1"/>
    <col min="7953" max="8191" width="8.85546875" style="2"/>
    <col min="8192" max="8192" width="46.140625" style="2" customWidth="1"/>
    <col min="8193" max="8193" width="30.7109375" style="2" customWidth="1"/>
    <col min="8194" max="8194" width="20.85546875" style="2" customWidth="1"/>
    <col min="8195" max="8196" width="20.42578125" style="2" customWidth="1"/>
    <col min="8197" max="8197" width="14.7109375" style="2" customWidth="1"/>
    <col min="8198" max="8198" width="14" style="2" customWidth="1"/>
    <col min="8199" max="8199" width="32.85546875" style="2" customWidth="1"/>
    <col min="8200" max="8200" width="11" style="2" customWidth="1"/>
    <col min="8201" max="8201" width="11.140625" style="2" customWidth="1"/>
    <col min="8202" max="8203" width="13.28515625" style="2" customWidth="1"/>
    <col min="8204" max="8204" width="13.85546875" style="2" customWidth="1"/>
    <col min="8205" max="8208" width="9.140625" style="2" customWidth="1"/>
    <col min="8209" max="8447" width="8.85546875" style="2"/>
    <col min="8448" max="8448" width="46.140625" style="2" customWidth="1"/>
    <col min="8449" max="8449" width="30.7109375" style="2" customWidth="1"/>
    <col min="8450" max="8450" width="20.85546875" style="2" customWidth="1"/>
    <col min="8451" max="8452" width="20.42578125" style="2" customWidth="1"/>
    <col min="8453" max="8453" width="14.7109375" style="2" customWidth="1"/>
    <col min="8454" max="8454" width="14" style="2" customWidth="1"/>
    <col min="8455" max="8455" width="32.85546875" style="2" customWidth="1"/>
    <col min="8456" max="8456" width="11" style="2" customWidth="1"/>
    <col min="8457" max="8457" width="11.140625" style="2" customWidth="1"/>
    <col min="8458" max="8459" width="13.28515625" style="2" customWidth="1"/>
    <col min="8460" max="8460" width="13.85546875" style="2" customWidth="1"/>
    <col min="8461" max="8464" width="9.140625" style="2" customWidth="1"/>
    <col min="8465" max="8703" width="8.85546875" style="2"/>
    <col min="8704" max="8704" width="46.140625" style="2" customWidth="1"/>
    <col min="8705" max="8705" width="30.7109375" style="2" customWidth="1"/>
    <col min="8706" max="8706" width="20.85546875" style="2" customWidth="1"/>
    <col min="8707" max="8708" width="20.42578125" style="2" customWidth="1"/>
    <col min="8709" max="8709" width="14.7109375" style="2" customWidth="1"/>
    <col min="8710" max="8710" width="14" style="2" customWidth="1"/>
    <col min="8711" max="8711" width="32.85546875" style="2" customWidth="1"/>
    <col min="8712" max="8712" width="11" style="2" customWidth="1"/>
    <col min="8713" max="8713" width="11.140625" style="2" customWidth="1"/>
    <col min="8714" max="8715" width="13.28515625" style="2" customWidth="1"/>
    <col min="8716" max="8716" width="13.85546875" style="2" customWidth="1"/>
    <col min="8717" max="8720" width="9.140625" style="2" customWidth="1"/>
    <col min="8721" max="8959" width="8.85546875" style="2"/>
    <col min="8960" max="8960" width="46.140625" style="2" customWidth="1"/>
    <col min="8961" max="8961" width="30.7109375" style="2" customWidth="1"/>
    <col min="8962" max="8962" width="20.85546875" style="2" customWidth="1"/>
    <col min="8963" max="8964" width="20.42578125" style="2" customWidth="1"/>
    <col min="8965" max="8965" width="14.7109375" style="2" customWidth="1"/>
    <col min="8966" max="8966" width="14" style="2" customWidth="1"/>
    <col min="8967" max="8967" width="32.85546875" style="2" customWidth="1"/>
    <col min="8968" max="8968" width="11" style="2" customWidth="1"/>
    <col min="8969" max="8969" width="11.140625" style="2" customWidth="1"/>
    <col min="8970" max="8971" width="13.28515625" style="2" customWidth="1"/>
    <col min="8972" max="8972" width="13.85546875" style="2" customWidth="1"/>
    <col min="8973" max="8976" width="9.140625" style="2" customWidth="1"/>
    <col min="8977" max="9215" width="8.85546875" style="2"/>
    <col min="9216" max="9216" width="46.140625" style="2" customWidth="1"/>
    <col min="9217" max="9217" width="30.7109375" style="2" customWidth="1"/>
    <col min="9218" max="9218" width="20.85546875" style="2" customWidth="1"/>
    <col min="9219" max="9220" width="20.42578125" style="2" customWidth="1"/>
    <col min="9221" max="9221" width="14.7109375" style="2" customWidth="1"/>
    <col min="9222" max="9222" width="14" style="2" customWidth="1"/>
    <col min="9223" max="9223" width="32.85546875" style="2" customWidth="1"/>
    <col min="9224" max="9224" width="11" style="2" customWidth="1"/>
    <col min="9225" max="9225" width="11.140625" style="2" customWidth="1"/>
    <col min="9226" max="9227" width="13.28515625" style="2" customWidth="1"/>
    <col min="9228" max="9228" width="13.85546875" style="2" customWidth="1"/>
    <col min="9229" max="9232" width="9.140625" style="2" customWidth="1"/>
    <col min="9233" max="9471" width="8.85546875" style="2"/>
    <col min="9472" max="9472" width="46.140625" style="2" customWidth="1"/>
    <col min="9473" max="9473" width="30.7109375" style="2" customWidth="1"/>
    <col min="9474" max="9474" width="20.85546875" style="2" customWidth="1"/>
    <col min="9475" max="9476" width="20.42578125" style="2" customWidth="1"/>
    <col min="9477" max="9477" width="14.7109375" style="2" customWidth="1"/>
    <col min="9478" max="9478" width="14" style="2" customWidth="1"/>
    <col min="9479" max="9479" width="32.85546875" style="2" customWidth="1"/>
    <col min="9480" max="9480" width="11" style="2" customWidth="1"/>
    <col min="9481" max="9481" width="11.140625" style="2" customWidth="1"/>
    <col min="9482" max="9483" width="13.28515625" style="2" customWidth="1"/>
    <col min="9484" max="9484" width="13.85546875" style="2" customWidth="1"/>
    <col min="9485" max="9488" width="9.140625" style="2" customWidth="1"/>
    <col min="9489" max="9727" width="8.85546875" style="2"/>
    <col min="9728" max="9728" width="46.140625" style="2" customWidth="1"/>
    <col min="9729" max="9729" width="30.7109375" style="2" customWidth="1"/>
    <col min="9730" max="9730" width="20.85546875" style="2" customWidth="1"/>
    <col min="9731" max="9732" width="20.42578125" style="2" customWidth="1"/>
    <col min="9733" max="9733" width="14.7109375" style="2" customWidth="1"/>
    <col min="9734" max="9734" width="14" style="2" customWidth="1"/>
    <col min="9735" max="9735" width="32.85546875" style="2" customWidth="1"/>
    <col min="9736" max="9736" width="11" style="2" customWidth="1"/>
    <col min="9737" max="9737" width="11.140625" style="2" customWidth="1"/>
    <col min="9738" max="9739" width="13.28515625" style="2" customWidth="1"/>
    <col min="9740" max="9740" width="13.85546875" style="2" customWidth="1"/>
    <col min="9741" max="9744" width="9.140625" style="2" customWidth="1"/>
    <col min="9745" max="9983" width="8.85546875" style="2"/>
    <col min="9984" max="9984" width="46.140625" style="2" customWidth="1"/>
    <col min="9985" max="9985" width="30.7109375" style="2" customWidth="1"/>
    <col min="9986" max="9986" width="20.85546875" style="2" customWidth="1"/>
    <col min="9987" max="9988" width="20.42578125" style="2" customWidth="1"/>
    <col min="9989" max="9989" width="14.7109375" style="2" customWidth="1"/>
    <col min="9990" max="9990" width="14" style="2" customWidth="1"/>
    <col min="9991" max="9991" width="32.85546875" style="2" customWidth="1"/>
    <col min="9992" max="9992" width="11" style="2" customWidth="1"/>
    <col min="9993" max="9993" width="11.140625" style="2" customWidth="1"/>
    <col min="9994" max="9995" width="13.28515625" style="2" customWidth="1"/>
    <col min="9996" max="9996" width="13.85546875" style="2" customWidth="1"/>
    <col min="9997" max="10000" width="9.140625" style="2" customWidth="1"/>
    <col min="10001" max="10239" width="8.85546875" style="2"/>
    <col min="10240" max="10240" width="46.140625" style="2" customWidth="1"/>
    <col min="10241" max="10241" width="30.7109375" style="2" customWidth="1"/>
    <col min="10242" max="10242" width="20.85546875" style="2" customWidth="1"/>
    <col min="10243" max="10244" width="20.42578125" style="2" customWidth="1"/>
    <col min="10245" max="10245" width="14.7109375" style="2" customWidth="1"/>
    <col min="10246" max="10246" width="14" style="2" customWidth="1"/>
    <col min="10247" max="10247" width="32.85546875" style="2" customWidth="1"/>
    <col min="10248" max="10248" width="11" style="2" customWidth="1"/>
    <col min="10249" max="10249" width="11.140625" style="2" customWidth="1"/>
    <col min="10250" max="10251" width="13.28515625" style="2" customWidth="1"/>
    <col min="10252" max="10252" width="13.85546875" style="2" customWidth="1"/>
    <col min="10253" max="10256" width="9.140625" style="2" customWidth="1"/>
    <col min="10257" max="10495" width="8.85546875" style="2"/>
    <col min="10496" max="10496" width="46.140625" style="2" customWidth="1"/>
    <col min="10497" max="10497" width="30.7109375" style="2" customWidth="1"/>
    <col min="10498" max="10498" width="20.85546875" style="2" customWidth="1"/>
    <col min="10499" max="10500" width="20.42578125" style="2" customWidth="1"/>
    <col min="10501" max="10501" width="14.7109375" style="2" customWidth="1"/>
    <col min="10502" max="10502" width="14" style="2" customWidth="1"/>
    <col min="10503" max="10503" width="32.85546875" style="2" customWidth="1"/>
    <col min="10504" max="10504" width="11" style="2" customWidth="1"/>
    <col min="10505" max="10505" width="11.140625" style="2" customWidth="1"/>
    <col min="10506" max="10507" width="13.28515625" style="2" customWidth="1"/>
    <col min="10508" max="10508" width="13.85546875" style="2" customWidth="1"/>
    <col min="10509" max="10512" width="9.140625" style="2" customWidth="1"/>
    <col min="10513" max="10751" width="8.85546875" style="2"/>
    <col min="10752" max="10752" width="46.140625" style="2" customWidth="1"/>
    <col min="10753" max="10753" width="30.7109375" style="2" customWidth="1"/>
    <col min="10754" max="10754" width="20.85546875" style="2" customWidth="1"/>
    <col min="10755" max="10756" width="20.42578125" style="2" customWidth="1"/>
    <col min="10757" max="10757" width="14.7109375" style="2" customWidth="1"/>
    <col min="10758" max="10758" width="14" style="2" customWidth="1"/>
    <col min="10759" max="10759" width="32.85546875" style="2" customWidth="1"/>
    <col min="10760" max="10760" width="11" style="2" customWidth="1"/>
    <col min="10761" max="10761" width="11.140625" style="2" customWidth="1"/>
    <col min="10762" max="10763" width="13.28515625" style="2" customWidth="1"/>
    <col min="10764" max="10764" width="13.85546875" style="2" customWidth="1"/>
    <col min="10765" max="10768" width="9.140625" style="2" customWidth="1"/>
    <col min="10769" max="11007" width="8.85546875" style="2"/>
    <col min="11008" max="11008" width="46.140625" style="2" customWidth="1"/>
    <col min="11009" max="11009" width="30.7109375" style="2" customWidth="1"/>
    <col min="11010" max="11010" width="20.85546875" style="2" customWidth="1"/>
    <col min="11011" max="11012" width="20.42578125" style="2" customWidth="1"/>
    <col min="11013" max="11013" width="14.7109375" style="2" customWidth="1"/>
    <col min="11014" max="11014" width="14" style="2" customWidth="1"/>
    <col min="11015" max="11015" width="32.85546875" style="2" customWidth="1"/>
    <col min="11016" max="11016" width="11" style="2" customWidth="1"/>
    <col min="11017" max="11017" width="11.140625" style="2" customWidth="1"/>
    <col min="11018" max="11019" width="13.28515625" style="2" customWidth="1"/>
    <col min="11020" max="11020" width="13.85546875" style="2" customWidth="1"/>
    <col min="11021" max="11024" width="9.140625" style="2" customWidth="1"/>
    <col min="11025" max="11263" width="8.85546875" style="2"/>
    <col min="11264" max="11264" width="46.140625" style="2" customWidth="1"/>
    <col min="11265" max="11265" width="30.7109375" style="2" customWidth="1"/>
    <col min="11266" max="11266" width="20.85546875" style="2" customWidth="1"/>
    <col min="11267" max="11268" width="20.42578125" style="2" customWidth="1"/>
    <col min="11269" max="11269" width="14.7109375" style="2" customWidth="1"/>
    <col min="11270" max="11270" width="14" style="2" customWidth="1"/>
    <col min="11271" max="11271" width="32.85546875" style="2" customWidth="1"/>
    <col min="11272" max="11272" width="11" style="2" customWidth="1"/>
    <col min="11273" max="11273" width="11.140625" style="2" customWidth="1"/>
    <col min="11274" max="11275" width="13.28515625" style="2" customWidth="1"/>
    <col min="11276" max="11276" width="13.85546875" style="2" customWidth="1"/>
    <col min="11277" max="11280" width="9.140625" style="2" customWidth="1"/>
    <col min="11281" max="11519" width="8.85546875" style="2"/>
    <col min="11520" max="11520" width="46.140625" style="2" customWidth="1"/>
    <col min="11521" max="11521" width="30.7109375" style="2" customWidth="1"/>
    <col min="11522" max="11522" width="20.85546875" style="2" customWidth="1"/>
    <col min="11523" max="11524" width="20.42578125" style="2" customWidth="1"/>
    <col min="11525" max="11525" width="14.7109375" style="2" customWidth="1"/>
    <col min="11526" max="11526" width="14" style="2" customWidth="1"/>
    <col min="11527" max="11527" width="32.85546875" style="2" customWidth="1"/>
    <col min="11528" max="11528" width="11" style="2" customWidth="1"/>
    <col min="11529" max="11529" width="11.140625" style="2" customWidth="1"/>
    <col min="11530" max="11531" width="13.28515625" style="2" customWidth="1"/>
    <col min="11532" max="11532" width="13.85546875" style="2" customWidth="1"/>
    <col min="11533" max="11536" width="9.140625" style="2" customWidth="1"/>
    <col min="11537" max="11775" width="8.85546875" style="2"/>
    <col min="11776" max="11776" width="46.140625" style="2" customWidth="1"/>
    <col min="11777" max="11777" width="30.7109375" style="2" customWidth="1"/>
    <col min="11778" max="11778" width="20.85546875" style="2" customWidth="1"/>
    <col min="11779" max="11780" width="20.42578125" style="2" customWidth="1"/>
    <col min="11781" max="11781" width="14.7109375" style="2" customWidth="1"/>
    <col min="11782" max="11782" width="14" style="2" customWidth="1"/>
    <col min="11783" max="11783" width="32.85546875" style="2" customWidth="1"/>
    <col min="11784" max="11784" width="11" style="2" customWidth="1"/>
    <col min="11785" max="11785" width="11.140625" style="2" customWidth="1"/>
    <col min="11786" max="11787" width="13.28515625" style="2" customWidth="1"/>
    <col min="11788" max="11788" width="13.85546875" style="2" customWidth="1"/>
    <col min="11789" max="11792" width="9.140625" style="2" customWidth="1"/>
    <col min="11793" max="12031" width="8.85546875" style="2"/>
    <col min="12032" max="12032" width="46.140625" style="2" customWidth="1"/>
    <col min="12033" max="12033" width="30.7109375" style="2" customWidth="1"/>
    <col min="12034" max="12034" width="20.85546875" style="2" customWidth="1"/>
    <col min="12035" max="12036" width="20.42578125" style="2" customWidth="1"/>
    <col min="12037" max="12037" width="14.7109375" style="2" customWidth="1"/>
    <col min="12038" max="12038" width="14" style="2" customWidth="1"/>
    <col min="12039" max="12039" width="32.85546875" style="2" customWidth="1"/>
    <col min="12040" max="12040" width="11" style="2" customWidth="1"/>
    <col min="12041" max="12041" width="11.140625" style="2" customWidth="1"/>
    <col min="12042" max="12043" width="13.28515625" style="2" customWidth="1"/>
    <col min="12044" max="12044" width="13.85546875" style="2" customWidth="1"/>
    <col min="12045" max="12048" width="9.140625" style="2" customWidth="1"/>
    <col min="12049" max="12287" width="8.85546875" style="2"/>
    <col min="12288" max="12288" width="46.140625" style="2" customWidth="1"/>
    <col min="12289" max="12289" width="30.7109375" style="2" customWidth="1"/>
    <col min="12290" max="12290" width="20.85546875" style="2" customWidth="1"/>
    <col min="12291" max="12292" width="20.42578125" style="2" customWidth="1"/>
    <col min="12293" max="12293" width="14.7109375" style="2" customWidth="1"/>
    <col min="12294" max="12294" width="14" style="2" customWidth="1"/>
    <col min="12295" max="12295" width="32.85546875" style="2" customWidth="1"/>
    <col min="12296" max="12296" width="11" style="2" customWidth="1"/>
    <col min="12297" max="12297" width="11.140625" style="2" customWidth="1"/>
    <col min="12298" max="12299" width="13.28515625" style="2" customWidth="1"/>
    <col min="12300" max="12300" width="13.85546875" style="2" customWidth="1"/>
    <col min="12301" max="12304" width="9.140625" style="2" customWidth="1"/>
    <col min="12305" max="12543" width="8.85546875" style="2"/>
    <col min="12544" max="12544" width="46.140625" style="2" customWidth="1"/>
    <col min="12545" max="12545" width="30.7109375" style="2" customWidth="1"/>
    <col min="12546" max="12546" width="20.85546875" style="2" customWidth="1"/>
    <col min="12547" max="12548" width="20.42578125" style="2" customWidth="1"/>
    <col min="12549" max="12549" width="14.7109375" style="2" customWidth="1"/>
    <col min="12550" max="12550" width="14" style="2" customWidth="1"/>
    <col min="12551" max="12551" width="32.85546875" style="2" customWidth="1"/>
    <col min="12552" max="12552" width="11" style="2" customWidth="1"/>
    <col min="12553" max="12553" width="11.140625" style="2" customWidth="1"/>
    <col min="12554" max="12555" width="13.28515625" style="2" customWidth="1"/>
    <col min="12556" max="12556" width="13.85546875" style="2" customWidth="1"/>
    <col min="12557" max="12560" width="9.140625" style="2" customWidth="1"/>
    <col min="12561" max="12799" width="8.85546875" style="2"/>
    <col min="12800" max="12800" width="46.140625" style="2" customWidth="1"/>
    <col min="12801" max="12801" width="30.7109375" style="2" customWidth="1"/>
    <col min="12802" max="12802" width="20.85546875" style="2" customWidth="1"/>
    <col min="12803" max="12804" width="20.42578125" style="2" customWidth="1"/>
    <col min="12805" max="12805" width="14.7109375" style="2" customWidth="1"/>
    <col min="12806" max="12806" width="14" style="2" customWidth="1"/>
    <col min="12807" max="12807" width="32.85546875" style="2" customWidth="1"/>
    <col min="12808" max="12808" width="11" style="2" customWidth="1"/>
    <col min="12809" max="12809" width="11.140625" style="2" customWidth="1"/>
    <col min="12810" max="12811" width="13.28515625" style="2" customWidth="1"/>
    <col min="12812" max="12812" width="13.85546875" style="2" customWidth="1"/>
    <col min="12813" max="12816" width="9.140625" style="2" customWidth="1"/>
    <col min="12817" max="13055" width="8.85546875" style="2"/>
    <col min="13056" max="13056" width="46.140625" style="2" customWidth="1"/>
    <col min="13057" max="13057" width="30.7109375" style="2" customWidth="1"/>
    <col min="13058" max="13058" width="20.85546875" style="2" customWidth="1"/>
    <col min="13059" max="13060" width="20.42578125" style="2" customWidth="1"/>
    <col min="13061" max="13061" width="14.7109375" style="2" customWidth="1"/>
    <col min="13062" max="13062" width="14" style="2" customWidth="1"/>
    <col min="13063" max="13063" width="32.85546875" style="2" customWidth="1"/>
    <col min="13064" max="13064" width="11" style="2" customWidth="1"/>
    <col min="13065" max="13065" width="11.140625" style="2" customWidth="1"/>
    <col min="13066" max="13067" width="13.28515625" style="2" customWidth="1"/>
    <col min="13068" max="13068" width="13.85546875" style="2" customWidth="1"/>
    <col min="13069" max="13072" width="9.140625" style="2" customWidth="1"/>
    <col min="13073" max="13311" width="8.85546875" style="2"/>
    <col min="13312" max="13312" width="46.140625" style="2" customWidth="1"/>
    <col min="13313" max="13313" width="30.7109375" style="2" customWidth="1"/>
    <col min="13314" max="13314" width="20.85546875" style="2" customWidth="1"/>
    <col min="13315" max="13316" width="20.42578125" style="2" customWidth="1"/>
    <col min="13317" max="13317" width="14.7109375" style="2" customWidth="1"/>
    <col min="13318" max="13318" width="14" style="2" customWidth="1"/>
    <col min="13319" max="13319" width="32.85546875" style="2" customWidth="1"/>
    <col min="13320" max="13320" width="11" style="2" customWidth="1"/>
    <col min="13321" max="13321" width="11.140625" style="2" customWidth="1"/>
    <col min="13322" max="13323" width="13.28515625" style="2" customWidth="1"/>
    <col min="13324" max="13324" width="13.85546875" style="2" customWidth="1"/>
    <col min="13325" max="13328" width="9.140625" style="2" customWidth="1"/>
    <col min="13329" max="13567" width="8.85546875" style="2"/>
    <col min="13568" max="13568" width="46.140625" style="2" customWidth="1"/>
    <col min="13569" max="13569" width="30.7109375" style="2" customWidth="1"/>
    <col min="13570" max="13570" width="20.85546875" style="2" customWidth="1"/>
    <col min="13571" max="13572" width="20.42578125" style="2" customWidth="1"/>
    <col min="13573" max="13573" width="14.7109375" style="2" customWidth="1"/>
    <col min="13574" max="13574" width="14" style="2" customWidth="1"/>
    <col min="13575" max="13575" width="32.85546875" style="2" customWidth="1"/>
    <col min="13576" max="13576" width="11" style="2" customWidth="1"/>
    <col min="13577" max="13577" width="11.140625" style="2" customWidth="1"/>
    <col min="13578" max="13579" width="13.28515625" style="2" customWidth="1"/>
    <col min="13580" max="13580" width="13.85546875" style="2" customWidth="1"/>
    <col min="13581" max="13584" width="9.140625" style="2" customWidth="1"/>
    <col min="13585" max="13823" width="8.85546875" style="2"/>
    <col min="13824" max="13824" width="46.140625" style="2" customWidth="1"/>
    <col min="13825" max="13825" width="30.7109375" style="2" customWidth="1"/>
    <col min="13826" max="13826" width="20.85546875" style="2" customWidth="1"/>
    <col min="13827" max="13828" width="20.42578125" style="2" customWidth="1"/>
    <col min="13829" max="13829" width="14.7109375" style="2" customWidth="1"/>
    <col min="13830" max="13830" width="14" style="2" customWidth="1"/>
    <col min="13831" max="13831" width="32.85546875" style="2" customWidth="1"/>
    <col min="13832" max="13832" width="11" style="2" customWidth="1"/>
    <col min="13833" max="13833" width="11.140625" style="2" customWidth="1"/>
    <col min="13834" max="13835" width="13.28515625" style="2" customWidth="1"/>
    <col min="13836" max="13836" width="13.85546875" style="2" customWidth="1"/>
    <col min="13837" max="13840" width="9.140625" style="2" customWidth="1"/>
    <col min="13841" max="14079" width="8.85546875" style="2"/>
    <col min="14080" max="14080" width="46.140625" style="2" customWidth="1"/>
    <col min="14081" max="14081" width="30.7109375" style="2" customWidth="1"/>
    <col min="14082" max="14082" width="20.85546875" style="2" customWidth="1"/>
    <col min="14083" max="14084" width="20.42578125" style="2" customWidth="1"/>
    <col min="14085" max="14085" width="14.7109375" style="2" customWidth="1"/>
    <col min="14086" max="14086" width="14" style="2" customWidth="1"/>
    <col min="14087" max="14087" width="32.85546875" style="2" customWidth="1"/>
    <col min="14088" max="14088" width="11" style="2" customWidth="1"/>
    <col min="14089" max="14089" width="11.140625" style="2" customWidth="1"/>
    <col min="14090" max="14091" width="13.28515625" style="2" customWidth="1"/>
    <col min="14092" max="14092" width="13.85546875" style="2" customWidth="1"/>
    <col min="14093" max="14096" width="9.140625" style="2" customWidth="1"/>
    <col min="14097" max="14335" width="8.85546875" style="2"/>
    <col min="14336" max="14336" width="46.140625" style="2" customWidth="1"/>
    <col min="14337" max="14337" width="30.7109375" style="2" customWidth="1"/>
    <col min="14338" max="14338" width="20.85546875" style="2" customWidth="1"/>
    <col min="14339" max="14340" width="20.42578125" style="2" customWidth="1"/>
    <col min="14341" max="14341" width="14.7109375" style="2" customWidth="1"/>
    <col min="14342" max="14342" width="14" style="2" customWidth="1"/>
    <col min="14343" max="14343" width="32.85546875" style="2" customWidth="1"/>
    <col min="14344" max="14344" width="11" style="2" customWidth="1"/>
    <col min="14345" max="14345" width="11.140625" style="2" customWidth="1"/>
    <col min="14346" max="14347" width="13.28515625" style="2" customWidth="1"/>
    <col min="14348" max="14348" width="13.85546875" style="2" customWidth="1"/>
    <col min="14349" max="14352" width="9.140625" style="2" customWidth="1"/>
    <col min="14353" max="14591" width="8.85546875" style="2"/>
    <col min="14592" max="14592" width="46.140625" style="2" customWidth="1"/>
    <col min="14593" max="14593" width="30.7109375" style="2" customWidth="1"/>
    <col min="14594" max="14594" width="20.85546875" style="2" customWidth="1"/>
    <col min="14595" max="14596" width="20.42578125" style="2" customWidth="1"/>
    <col min="14597" max="14597" width="14.7109375" style="2" customWidth="1"/>
    <col min="14598" max="14598" width="14" style="2" customWidth="1"/>
    <col min="14599" max="14599" width="32.85546875" style="2" customWidth="1"/>
    <col min="14600" max="14600" width="11" style="2" customWidth="1"/>
    <col min="14601" max="14601" width="11.140625" style="2" customWidth="1"/>
    <col min="14602" max="14603" width="13.28515625" style="2" customWidth="1"/>
    <col min="14604" max="14604" width="13.85546875" style="2" customWidth="1"/>
    <col min="14605" max="14608" width="9.140625" style="2" customWidth="1"/>
    <col min="14609" max="14847" width="8.85546875" style="2"/>
    <col min="14848" max="14848" width="46.140625" style="2" customWidth="1"/>
    <col min="14849" max="14849" width="30.7109375" style="2" customWidth="1"/>
    <col min="14850" max="14850" width="20.85546875" style="2" customWidth="1"/>
    <col min="14851" max="14852" width="20.42578125" style="2" customWidth="1"/>
    <col min="14853" max="14853" width="14.7109375" style="2" customWidth="1"/>
    <col min="14854" max="14854" width="14" style="2" customWidth="1"/>
    <col min="14855" max="14855" width="32.85546875" style="2" customWidth="1"/>
    <col min="14856" max="14856" width="11" style="2" customWidth="1"/>
    <col min="14857" max="14857" width="11.140625" style="2" customWidth="1"/>
    <col min="14858" max="14859" width="13.28515625" style="2" customWidth="1"/>
    <col min="14860" max="14860" width="13.85546875" style="2" customWidth="1"/>
    <col min="14861" max="14864" width="9.140625" style="2" customWidth="1"/>
    <col min="14865" max="15103" width="8.85546875" style="2"/>
    <col min="15104" max="15104" width="46.140625" style="2" customWidth="1"/>
    <col min="15105" max="15105" width="30.7109375" style="2" customWidth="1"/>
    <col min="15106" max="15106" width="20.85546875" style="2" customWidth="1"/>
    <col min="15107" max="15108" width="20.42578125" style="2" customWidth="1"/>
    <col min="15109" max="15109" width="14.7109375" style="2" customWidth="1"/>
    <col min="15110" max="15110" width="14" style="2" customWidth="1"/>
    <col min="15111" max="15111" width="32.85546875" style="2" customWidth="1"/>
    <col min="15112" max="15112" width="11" style="2" customWidth="1"/>
    <col min="15113" max="15113" width="11.140625" style="2" customWidth="1"/>
    <col min="15114" max="15115" width="13.28515625" style="2" customWidth="1"/>
    <col min="15116" max="15116" width="13.85546875" style="2" customWidth="1"/>
    <col min="15117" max="15120" width="9.140625" style="2" customWidth="1"/>
    <col min="15121" max="15359" width="8.85546875" style="2"/>
    <col min="15360" max="15360" width="46.140625" style="2" customWidth="1"/>
    <col min="15361" max="15361" width="30.7109375" style="2" customWidth="1"/>
    <col min="15362" max="15362" width="20.85546875" style="2" customWidth="1"/>
    <col min="15363" max="15364" width="20.42578125" style="2" customWidth="1"/>
    <col min="15365" max="15365" width="14.7109375" style="2" customWidth="1"/>
    <col min="15366" max="15366" width="14" style="2" customWidth="1"/>
    <col min="15367" max="15367" width="32.85546875" style="2" customWidth="1"/>
    <col min="15368" max="15368" width="11" style="2" customWidth="1"/>
    <col min="15369" max="15369" width="11.140625" style="2" customWidth="1"/>
    <col min="15370" max="15371" width="13.28515625" style="2" customWidth="1"/>
    <col min="15372" max="15372" width="13.85546875" style="2" customWidth="1"/>
    <col min="15373" max="15376" width="9.140625" style="2" customWidth="1"/>
    <col min="15377" max="15615" width="8.85546875" style="2"/>
    <col min="15616" max="15616" width="46.140625" style="2" customWidth="1"/>
    <col min="15617" max="15617" width="30.7109375" style="2" customWidth="1"/>
    <col min="15618" max="15618" width="20.85546875" style="2" customWidth="1"/>
    <col min="15619" max="15620" width="20.42578125" style="2" customWidth="1"/>
    <col min="15621" max="15621" width="14.7109375" style="2" customWidth="1"/>
    <col min="15622" max="15622" width="14" style="2" customWidth="1"/>
    <col min="15623" max="15623" width="32.85546875" style="2" customWidth="1"/>
    <col min="15624" max="15624" width="11" style="2" customWidth="1"/>
    <col min="15625" max="15625" width="11.140625" style="2" customWidth="1"/>
    <col min="15626" max="15627" width="13.28515625" style="2" customWidth="1"/>
    <col min="15628" max="15628" width="13.85546875" style="2" customWidth="1"/>
    <col min="15629" max="15632" width="9.140625" style="2" customWidth="1"/>
    <col min="15633" max="15871" width="8.85546875" style="2"/>
    <col min="15872" max="15872" width="46.140625" style="2" customWidth="1"/>
    <col min="15873" max="15873" width="30.7109375" style="2" customWidth="1"/>
    <col min="15874" max="15874" width="20.85546875" style="2" customWidth="1"/>
    <col min="15875" max="15876" width="20.42578125" style="2" customWidth="1"/>
    <col min="15877" max="15877" width="14.7109375" style="2" customWidth="1"/>
    <col min="15878" max="15878" width="14" style="2" customWidth="1"/>
    <col min="15879" max="15879" width="32.85546875" style="2" customWidth="1"/>
    <col min="15880" max="15880" width="11" style="2" customWidth="1"/>
    <col min="15881" max="15881" width="11.140625" style="2" customWidth="1"/>
    <col min="15882" max="15883" width="13.28515625" style="2" customWidth="1"/>
    <col min="15884" max="15884" width="13.85546875" style="2" customWidth="1"/>
    <col min="15885" max="15888" width="9.140625" style="2" customWidth="1"/>
    <col min="15889" max="16127" width="8.85546875" style="2"/>
    <col min="16128" max="16128" width="46.140625" style="2" customWidth="1"/>
    <col min="16129" max="16129" width="30.7109375" style="2" customWidth="1"/>
    <col min="16130" max="16130" width="20.85546875" style="2" customWidth="1"/>
    <col min="16131" max="16132" width="20.42578125" style="2" customWidth="1"/>
    <col min="16133" max="16133" width="14.7109375" style="2" customWidth="1"/>
    <col min="16134" max="16134" width="14" style="2" customWidth="1"/>
    <col min="16135" max="16135" width="32.85546875" style="2" customWidth="1"/>
    <col min="16136" max="16136" width="11" style="2" customWidth="1"/>
    <col min="16137" max="16137" width="11.140625" style="2" customWidth="1"/>
    <col min="16138" max="16139" width="13.28515625" style="2" customWidth="1"/>
    <col min="16140" max="16140" width="13.85546875" style="2" customWidth="1"/>
    <col min="16141" max="16144" width="9.140625" style="2" customWidth="1"/>
    <col min="16145" max="16383" width="8.85546875" style="2"/>
    <col min="16384" max="16384" width="8.85546875" style="2" customWidth="1"/>
  </cols>
  <sheetData>
    <row r="1" spans="4:7">
      <c r="F1" s="576" t="s">
        <v>30</v>
      </c>
      <c r="G1" s="576"/>
    </row>
    <row r="2" spans="4:7">
      <c r="D2" s="576" t="s">
        <v>0</v>
      </c>
      <c r="E2" s="576"/>
      <c r="F2" s="576"/>
      <c r="G2" s="576"/>
    </row>
    <row r="3" spans="4:7">
      <c r="D3" s="576" t="s">
        <v>218</v>
      </c>
      <c r="E3" s="576"/>
      <c r="F3" s="576"/>
      <c r="G3" s="576"/>
    </row>
    <row r="4" spans="4:7" ht="16.7" customHeight="1">
      <c r="D4" s="576" t="s">
        <v>1</v>
      </c>
      <c r="E4" s="576"/>
      <c r="F4" s="576"/>
      <c r="G4" s="576"/>
    </row>
    <row r="5" spans="4:7">
      <c r="D5" s="72"/>
      <c r="E5" s="72"/>
      <c r="F5" s="72"/>
      <c r="G5" s="72"/>
    </row>
    <row r="7" spans="4:7" s="5" customFormat="1" ht="19.5" customHeight="1">
      <c r="D7" s="581" t="s">
        <v>2</v>
      </c>
      <c r="E7" s="581"/>
      <c r="F7" s="581"/>
      <c r="G7" s="581"/>
    </row>
    <row r="8" spans="4:7" s="5" customFormat="1" ht="15.75">
      <c r="D8" s="580" t="s">
        <v>3</v>
      </c>
      <c r="E8" s="580"/>
      <c r="F8" s="580"/>
      <c r="G8" s="580"/>
    </row>
    <row r="9" spans="4:7" s="5" customFormat="1" ht="15.75">
      <c r="D9" s="580" t="s">
        <v>219</v>
      </c>
      <c r="E9" s="580"/>
      <c r="F9" s="580"/>
      <c r="G9" s="580"/>
    </row>
    <row r="10" spans="4:7" s="5" customFormat="1" ht="15.75">
      <c r="D10" s="581" t="s">
        <v>4</v>
      </c>
      <c r="E10" s="581"/>
      <c r="F10" s="581"/>
      <c r="G10" s="581"/>
    </row>
    <row r="11" spans="4:7" s="5" customFormat="1" ht="21.75" customHeight="1"/>
    <row r="12" spans="4:7" s="5" customFormat="1" ht="19.5" customHeight="1">
      <c r="D12" s="581" t="s">
        <v>31</v>
      </c>
      <c r="E12" s="581"/>
      <c r="F12" s="581"/>
      <c r="G12" s="581"/>
    </row>
    <row r="13" spans="4:7" s="6" customFormat="1" ht="15.75">
      <c r="D13" s="580" t="s">
        <v>32</v>
      </c>
      <c r="E13" s="580"/>
      <c r="F13" s="580"/>
      <c r="G13" s="580"/>
    </row>
    <row r="14" spans="4:7" s="44" customFormat="1" ht="15.75">
      <c r="D14" s="579" t="s">
        <v>33</v>
      </c>
      <c r="E14" s="579"/>
      <c r="F14" s="579"/>
      <c r="G14" s="579"/>
    </row>
    <row r="15" spans="4:7" s="44" customFormat="1" ht="15.75">
      <c r="D15" s="597" t="s">
        <v>206</v>
      </c>
      <c r="E15" s="597"/>
      <c r="F15" s="597"/>
      <c r="G15" s="597"/>
    </row>
    <row r="16" spans="4:7" s="44" customFormat="1" ht="15.75">
      <c r="D16" s="579" t="s">
        <v>34</v>
      </c>
      <c r="E16" s="579"/>
      <c r="F16" s="579"/>
      <c r="G16" s="579"/>
    </row>
    <row r="17" spans="1:12" s="44" customFormat="1" ht="15.75">
      <c r="F17" s="46" t="s">
        <v>35</v>
      </c>
    </row>
    <row r="18" spans="1:12" s="44" customFormat="1" ht="18" customHeight="1"/>
    <row r="19" spans="1:12" s="44" customFormat="1" ht="18" customHeight="1">
      <c r="F19" s="70"/>
    </row>
    <row r="20" spans="1:12" s="9" customFormat="1" ht="15.75">
      <c r="A20" s="578" t="s">
        <v>5</v>
      </c>
      <c r="B20" s="578"/>
      <c r="C20" s="578"/>
      <c r="D20" s="578"/>
      <c r="E20" s="578"/>
      <c r="F20" s="578"/>
      <c r="G20" s="578"/>
      <c r="H20" s="8"/>
    </row>
    <row r="21" spans="1:12" s="9" customFormat="1" ht="15.75">
      <c r="A21" s="585" t="s">
        <v>207</v>
      </c>
      <c r="B21" s="585"/>
      <c r="C21" s="585"/>
      <c r="D21" s="585"/>
      <c r="E21" s="585"/>
      <c r="F21" s="585"/>
      <c r="G21" s="585"/>
      <c r="H21" s="8"/>
    </row>
    <row r="22" spans="1:12" s="9" customFormat="1" ht="15.75">
      <c r="A22" s="603" t="s">
        <v>6</v>
      </c>
      <c r="B22" s="603"/>
      <c r="C22" s="603"/>
      <c r="D22" s="603"/>
      <c r="E22" s="603"/>
      <c r="F22" s="603"/>
      <c r="G22" s="603"/>
      <c r="H22" s="8"/>
    </row>
    <row r="23" spans="1:12" s="9" customFormat="1" ht="15" customHeight="1">
      <c r="A23" s="578" t="s">
        <v>36</v>
      </c>
      <c r="B23" s="578"/>
      <c r="C23" s="578"/>
      <c r="D23" s="578"/>
      <c r="E23" s="578"/>
      <c r="F23" s="578"/>
      <c r="G23" s="578"/>
      <c r="H23" s="8"/>
    </row>
    <row r="24" spans="1:12" ht="18" customHeight="1">
      <c r="A24" s="12"/>
      <c r="B24" s="12"/>
      <c r="C24" s="13"/>
      <c r="D24" s="13"/>
      <c r="E24" s="13"/>
      <c r="F24" s="13"/>
      <c r="G24" s="13"/>
      <c r="I24" s="14"/>
      <c r="J24" s="14"/>
      <c r="K24" s="14"/>
      <c r="L24" s="14"/>
    </row>
    <row r="25" spans="1:12" ht="15.75">
      <c r="A25" s="577" t="s">
        <v>66</v>
      </c>
      <c r="B25" s="577"/>
      <c r="C25" s="577"/>
      <c r="D25" s="577"/>
      <c r="E25" s="577"/>
      <c r="F25" s="577"/>
      <c r="G25" s="577"/>
      <c r="I25" s="14"/>
      <c r="J25" s="14"/>
      <c r="K25" s="14"/>
      <c r="L25" s="14"/>
    </row>
    <row r="26" spans="1:12" s="9" customFormat="1" ht="21.75" customHeight="1">
      <c r="A26" s="582" t="s">
        <v>205</v>
      </c>
      <c r="B26" s="582"/>
      <c r="C26" s="582"/>
      <c r="D26" s="582"/>
      <c r="E26" s="582"/>
      <c r="F26" s="582"/>
      <c r="G26" s="582"/>
      <c r="H26" s="8"/>
      <c r="I26" s="13"/>
      <c r="J26" s="13"/>
      <c r="K26" s="13"/>
      <c r="L26" s="13"/>
    </row>
    <row r="27" spans="1:12" s="9" customFormat="1" ht="78.400000000000006" customHeight="1">
      <c r="A27" s="583" t="s">
        <v>143</v>
      </c>
      <c r="B27" s="583"/>
      <c r="C27" s="583"/>
      <c r="D27" s="583"/>
      <c r="E27" s="583"/>
      <c r="F27" s="583"/>
      <c r="G27" s="583"/>
      <c r="H27" s="16"/>
      <c r="I27" s="17"/>
      <c r="J27" s="17"/>
      <c r="K27" s="17"/>
    </row>
    <row r="28" spans="1:12" s="18" customFormat="1" ht="17.25" customHeight="1">
      <c r="A28" s="5" t="s">
        <v>7</v>
      </c>
    </row>
    <row r="29" spans="1:12" s="18" customFormat="1" ht="15.75" customHeight="1">
      <c r="A29" s="584" t="s">
        <v>295</v>
      </c>
      <c r="B29" s="584"/>
      <c r="C29" s="584"/>
      <c r="D29" s="584"/>
      <c r="E29" s="584"/>
      <c r="F29" s="584"/>
      <c r="G29" s="584"/>
    </row>
    <row r="30" spans="1:12" s="18" customFormat="1" ht="18" customHeight="1">
      <c r="A30" s="588" t="s">
        <v>137</v>
      </c>
      <c r="B30" s="588"/>
      <c r="C30" s="588"/>
      <c r="D30" s="588"/>
      <c r="E30" s="588"/>
      <c r="F30" s="588"/>
      <c r="G30" s="588"/>
    </row>
    <row r="31" spans="1:12" s="18" customFormat="1" ht="16.7" customHeight="1">
      <c r="A31" s="5" t="s">
        <v>138</v>
      </c>
    </row>
    <row r="32" spans="1:12" s="18" customFormat="1" ht="15.75">
      <c r="A32" s="5" t="s">
        <v>139</v>
      </c>
    </row>
    <row r="33" spans="1:13" ht="38.65" customHeight="1">
      <c r="A33" s="583" t="s">
        <v>153</v>
      </c>
      <c r="B33" s="583"/>
      <c r="C33" s="583"/>
      <c r="D33" s="583"/>
      <c r="E33" s="583"/>
      <c r="F33" s="583"/>
      <c r="G33" s="583"/>
      <c r="H33" s="19"/>
      <c r="I33" s="20"/>
      <c r="J33" s="20"/>
      <c r="K33" s="20"/>
    </row>
    <row r="34" spans="1:13" s="18" customFormat="1" ht="16.7" customHeight="1">
      <c r="A34" s="582" t="s">
        <v>343</v>
      </c>
      <c r="B34" s="582"/>
      <c r="C34" s="582"/>
      <c r="D34" s="582"/>
      <c r="E34" s="582"/>
      <c r="F34" s="582"/>
      <c r="G34" s="582"/>
    </row>
    <row r="35" spans="1:13" s="48" customFormat="1" ht="20.25" customHeight="1">
      <c r="A35" s="621" t="s">
        <v>67</v>
      </c>
      <c r="B35" s="621"/>
      <c r="C35" s="621"/>
      <c r="D35" s="621" t="s">
        <v>11</v>
      </c>
      <c r="E35" s="621" t="s">
        <v>68</v>
      </c>
      <c r="F35" s="621"/>
      <c r="G35" s="621"/>
    </row>
    <row r="36" spans="1:13" s="48" customFormat="1" ht="19.5" customHeight="1">
      <c r="A36" s="621"/>
      <c r="B36" s="621"/>
      <c r="C36" s="621"/>
      <c r="D36" s="621"/>
      <c r="E36" s="49" t="s">
        <v>17</v>
      </c>
      <c r="F36" s="49" t="s">
        <v>18</v>
      </c>
      <c r="G36" s="49" t="s">
        <v>38</v>
      </c>
    </row>
    <row r="37" spans="1:13" s="48" customFormat="1" ht="31.15" customHeight="1">
      <c r="A37" s="622" t="s">
        <v>69</v>
      </c>
      <c r="B37" s="622"/>
      <c r="C37" s="622"/>
      <c r="D37" s="52" t="s">
        <v>70</v>
      </c>
      <c r="E37" s="161">
        <v>0.18</v>
      </c>
      <c r="F37" s="52"/>
      <c r="G37" s="52"/>
      <c r="H37" s="160"/>
      <c r="I37" s="160"/>
      <c r="J37" s="160"/>
      <c r="K37" s="160"/>
      <c r="L37" s="160"/>
      <c r="M37" s="160"/>
    </row>
    <row r="38" spans="1:13" s="48" customFormat="1" ht="33.4" customHeight="1">
      <c r="A38" s="622" t="s">
        <v>71</v>
      </c>
      <c r="B38" s="622"/>
      <c r="C38" s="622"/>
      <c r="D38" s="52" t="s">
        <v>70</v>
      </c>
      <c r="E38" s="212">
        <v>0.1</v>
      </c>
      <c r="F38" s="52"/>
      <c r="G38" s="211"/>
      <c r="H38" s="160"/>
      <c r="I38" s="160"/>
      <c r="J38" s="160"/>
      <c r="K38" s="160"/>
      <c r="L38" s="160"/>
      <c r="M38" s="160"/>
    </row>
    <row r="39" spans="1:13" ht="4.1500000000000004" customHeight="1"/>
    <row r="40" spans="1:13" ht="36.4" customHeight="1">
      <c r="A40" s="583" t="s">
        <v>158</v>
      </c>
      <c r="B40" s="583"/>
      <c r="C40" s="583"/>
      <c r="D40" s="583"/>
      <c r="E40" s="583"/>
      <c r="F40" s="583"/>
      <c r="G40" s="583"/>
    </row>
    <row r="41" spans="1:13" ht="18.75" customHeight="1">
      <c r="A41" s="594" t="s">
        <v>9</v>
      </c>
      <c r="B41" s="594"/>
      <c r="C41" s="594"/>
      <c r="D41" s="594"/>
      <c r="E41" s="594"/>
      <c r="F41" s="594"/>
      <c r="G41" s="594"/>
      <c r="H41" s="2"/>
    </row>
    <row r="42" spans="1:13" ht="30.95" customHeight="1">
      <c r="A42" s="595" t="s">
        <v>10</v>
      </c>
      <c r="B42" s="595" t="s">
        <v>11</v>
      </c>
      <c r="C42" s="22" t="s">
        <v>12</v>
      </c>
      <c r="D42" s="22" t="s">
        <v>13</v>
      </c>
      <c r="E42" s="599" t="s">
        <v>14</v>
      </c>
      <c r="F42" s="600"/>
      <c r="G42" s="601"/>
      <c r="H42" s="2"/>
    </row>
    <row r="43" spans="1:13" ht="17.25" customHeight="1">
      <c r="A43" s="596"/>
      <c r="B43" s="598"/>
      <c r="C43" s="23" t="s">
        <v>15</v>
      </c>
      <c r="D43" s="23" t="s">
        <v>16</v>
      </c>
      <c r="E43" s="23" t="s">
        <v>17</v>
      </c>
      <c r="F43" s="23" t="s">
        <v>18</v>
      </c>
      <c r="G43" s="23" t="s">
        <v>38</v>
      </c>
      <c r="H43" s="2"/>
    </row>
    <row r="44" spans="1:13" ht="33" customHeight="1">
      <c r="A44" s="24" t="s">
        <v>19</v>
      </c>
      <c r="B44" s="22" t="s">
        <v>20</v>
      </c>
      <c r="C44" s="25">
        <f>C69</f>
        <v>63790.5</v>
      </c>
      <c r="D44" s="25">
        <f t="shared" ref="D44:G44" si="0">D69</f>
        <v>132074</v>
      </c>
      <c r="E44" s="25">
        <f t="shared" si="0"/>
        <v>308466</v>
      </c>
      <c r="F44" s="25">
        <f t="shared" si="0"/>
        <v>0</v>
      </c>
      <c r="G44" s="25">
        <f t="shared" si="0"/>
        <v>0</v>
      </c>
      <c r="H44" s="2"/>
    </row>
    <row r="45" spans="1:13" ht="21.75" customHeight="1">
      <c r="A45" s="24" t="s">
        <v>21</v>
      </c>
      <c r="B45" s="22" t="s">
        <v>20</v>
      </c>
      <c r="C45" s="25">
        <f>C85</f>
        <v>160981.5</v>
      </c>
      <c r="D45" s="25">
        <f t="shared" ref="D45:G45" si="1">D85</f>
        <v>166669.6</v>
      </c>
      <c r="E45" s="25">
        <f t="shared" si="1"/>
        <v>0</v>
      </c>
      <c r="F45" s="25">
        <f t="shared" si="1"/>
        <v>0</v>
      </c>
      <c r="G45" s="25">
        <f t="shared" si="1"/>
        <v>0</v>
      </c>
      <c r="H45" s="2"/>
    </row>
    <row r="46" spans="1:13" ht="27.75" customHeight="1">
      <c r="A46" s="26" t="s">
        <v>22</v>
      </c>
      <c r="B46" s="27" t="s">
        <v>20</v>
      </c>
      <c r="C46" s="28">
        <f>C44+C45</f>
        <v>224772</v>
      </c>
      <c r="D46" s="28">
        <f>D44+D45</f>
        <v>298743.59999999998</v>
      </c>
      <c r="E46" s="28">
        <f>E44+E45</f>
        <v>308466</v>
      </c>
      <c r="F46" s="28">
        <f>F44+F45</f>
        <v>0</v>
      </c>
      <c r="G46" s="28">
        <f>G44+G45</f>
        <v>0</v>
      </c>
      <c r="H46" s="14"/>
      <c r="I46" s="14"/>
      <c r="J46" s="14"/>
      <c r="K46" s="14"/>
    </row>
    <row r="47" spans="1:13" s="9" customFormat="1" ht="19.5" customHeight="1">
      <c r="A47" s="577" t="s">
        <v>23</v>
      </c>
      <c r="B47" s="577"/>
      <c r="C47" s="577"/>
      <c r="D47" s="577"/>
      <c r="E47" s="577"/>
      <c r="F47" s="577"/>
      <c r="G47" s="577"/>
      <c r="H47" s="8"/>
      <c r="I47" s="13"/>
      <c r="J47" s="13"/>
      <c r="K47" s="13"/>
      <c r="L47" s="13"/>
    </row>
    <row r="48" spans="1:13" s="18" customFormat="1" ht="17.25" customHeight="1">
      <c r="A48" s="5" t="s">
        <v>24</v>
      </c>
    </row>
    <row r="49" spans="1:12" s="18" customFormat="1" ht="15.6" customHeight="1">
      <c r="A49" s="588" t="s">
        <v>137</v>
      </c>
      <c r="B49" s="588"/>
      <c r="C49" s="588"/>
      <c r="D49" s="588"/>
      <c r="E49" s="588"/>
      <c r="F49" s="588"/>
      <c r="G49" s="588"/>
    </row>
    <row r="50" spans="1:12" s="18" customFormat="1" ht="17.25" customHeight="1">
      <c r="A50" s="5" t="s">
        <v>139</v>
      </c>
      <c r="B50" s="30"/>
      <c r="C50" s="30"/>
      <c r="D50" s="30"/>
      <c r="E50" s="30"/>
      <c r="F50" s="30"/>
      <c r="G50" s="30"/>
    </row>
    <row r="51" spans="1:12" ht="32.85" customHeight="1">
      <c r="A51" s="591" t="s">
        <v>159</v>
      </c>
      <c r="B51" s="591"/>
      <c r="C51" s="591"/>
      <c r="D51" s="591"/>
      <c r="E51" s="591"/>
      <c r="F51" s="591"/>
      <c r="G51" s="591"/>
    </row>
    <row r="52" spans="1:12" ht="15.75">
      <c r="A52" s="592" t="s">
        <v>25</v>
      </c>
      <c r="B52" s="586" t="s">
        <v>11</v>
      </c>
      <c r="C52" s="31" t="s">
        <v>12</v>
      </c>
      <c r="D52" s="31" t="s">
        <v>13</v>
      </c>
      <c r="E52" s="586" t="s">
        <v>14</v>
      </c>
      <c r="F52" s="586"/>
      <c r="G52" s="586"/>
      <c r="H52" s="2"/>
    </row>
    <row r="53" spans="1:12" ht="14.25" customHeight="1">
      <c r="A53" s="592"/>
      <c r="B53" s="586"/>
      <c r="C53" s="22" t="s">
        <v>15</v>
      </c>
      <c r="D53" s="22" t="s">
        <v>16</v>
      </c>
      <c r="E53" s="22" t="s">
        <v>17</v>
      </c>
      <c r="F53" s="22" t="s">
        <v>18</v>
      </c>
      <c r="G53" s="22" t="s">
        <v>38</v>
      </c>
      <c r="H53" s="2"/>
    </row>
    <row r="54" spans="1:12" ht="15.75">
      <c r="A54" s="33" t="s">
        <v>72</v>
      </c>
      <c r="B54" s="482" t="s">
        <v>73</v>
      </c>
      <c r="C54" s="162"/>
      <c r="D54" s="162"/>
      <c r="E54" s="162">
        <v>2400</v>
      </c>
      <c r="F54" s="162"/>
      <c r="G54" s="162"/>
      <c r="H54" s="2"/>
    </row>
    <row r="55" spans="1:12" ht="15.75">
      <c r="A55" s="33" t="s">
        <v>74</v>
      </c>
      <c r="B55" s="482" t="s">
        <v>73</v>
      </c>
      <c r="C55" s="162"/>
      <c r="D55" s="162"/>
      <c r="E55" s="162">
        <v>2816</v>
      </c>
      <c r="F55" s="162"/>
      <c r="G55" s="162"/>
      <c r="H55" s="2"/>
    </row>
    <row r="56" spans="1:12" ht="15.75">
      <c r="A56" s="33" t="s">
        <v>75</v>
      </c>
      <c r="B56" s="482" t="s">
        <v>155</v>
      </c>
      <c r="C56" s="162"/>
      <c r="D56" s="162"/>
      <c r="E56" s="162">
        <v>385000</v>
      </c>
      <c r="F56" s="162"/>
      <c r="G56" s="162"/>
      <c r="H56" s="2"/>
    </row>
    <row r="57" spans="1:12" ht="15.75">
      <c r="A57" s="33" t="s">
        <v>76</v>
      </c>
      <c r="B57" s="482" t="s">
        <v>44</v>
      </c>
      <c r="C57" s="162"/>
      <c r="D57" s="162"/>
      <c r="E57" s="162">
        <v>174000</v>
      </c>
      <c r="F57" s="162"/>
      <c r="G57" s="162"/>
      <c r="H57" s="2"/>
    </row>
    <row r="58" spans="1:12" ht="31.5" customHeight="1">
      <c r="A58" s="33" t="s">
        <v>77</v>
      </c>
      <c r="B58" s="482" t="s">
        <v>44</v>
      </c>
      <c r="C58" s="162"/>
      <c r="D58" s="162"/>
      <c r="E58" s="162">
        <v>100</v>
      </c>
      <c r="F58" s="162"/>
      <c r="G58" s="162"/>
      <c r="H58" s="2"/>
    </row>
    <row r="59" spans="1:12" ht="31.5" customHeight="1">
      <c r="A59" s="33" t="s">
        <v>78</v>
      </c>
      <c r="B59" s="482" t="s">
        <v>44</v>
      </c>
      <c r="C59" s="162"/>
      <c r="D59" s="162"/>
      <c r="E59" s="162">
        <v>74000</v>
      </c>
      <c r="F59" s="162"/>
      <c r="G59" s="162"/>
      <c r="H59" s="2"/>
    </row>
    <row r="60" spans="1:12" ht="30">
      <c r="A60" s="33" t="s">
        <v>79</v>
      </c>
      <c r="B60" s="482" t="s">
        <v>44</v>
      </c>
      <c r="C60" s="162"/>
      <c r="D60" s="162"/>
      <c r="E60" s="162">
        <v>157</v>
      </c>
      <c r="F60" s="162"/>
      <c r="G60" s="162"/>
      <c r="H60" s="2"/>
    </row>
    <row r="61" spans="1:12" ht="30">
      <c r="A61" s="33" t="s">
        <v>154</v>
      </c>
      <c r="B61" s="482" t="s">
        <v>73</v>
      </c>
      <c r="C61" s="162">
        <v>158</v>
      </c>
      <c r="D61" s="162">
        <v>184</v>
      </c>
      <c r="E61" s="162">
        <v>245</v>
      </c>
      <c r="F61" s="162"/>
      <c r="G61" s="162"/>
      <c r="H61" s="2"/>
    </row>
    <row r="62" spans="1:12" ht="12" customHeight="1">
      <c r="A62" s="36"/>
      <c r="B62" s="37"/>
      <c r="C62" s="38"/>
      <c r="D62" s="38"/>
      <c r="E62" s="38"/>
      <c r="F62" s="38"/>
      <c r="G62" s="38"/>
      <c r="H62" s="2"/>
    </row>
    <row r="63" spans="1:12" s="107" customFormat="1" ht="31.5">
      <c r="A63" s="620" t="s">
        <v>26</v>
      </c>
      <c r="B63" s="620" t="s">
        <v>11</v>
      </c>
      <c r="C63" s="250" t="s">
        <v>12</v>
      </c>
      <c r="D63" s="250" t="s">
        <v>13</v>
      </c>
      <c r="E63" s="620" t="s">
        <v>14</v>
      </c>
      <c r="F63" s="620"/>
      <c r="G63" s="620"/>
      <c r="H63" s="323"/>
      <c r="I63" s="324"/>
      <c r="J63" s="324"/>
      <c r="K63" s="324"/>
      <c r="L63" s="324"/>
    </row>
    <row r="64" spans="1:12" s="107" customFormat="1" ht="15.75">
      <c r="A64" s="620"/>
      <c r="B64" s="620"/>
      <c r="C64" s="250" t="s">
        <v>15</v>
      </c>
      <c r="D64" s="250" t="s">
        <v>16</v>
      </c>
      <c r="E64" s="250" t="s">
        <v>17</v>
      </c>
      <c r="F64" s="250" t="s">
        <v>18</v>
      </c>
      <c r="G64" s="325" t="s">
        <v>38</v>
      </c>
      <c r="H64" s="261"/>
      <c r="I64" s="324"/>
      <c r="J64" s="324"/>
      <c r="K64" s="324"/>
      <c r="L64" s="324"/>
    </row>
    <row r="65" spans="1:12" s="107" customFormat="1" ht="30">
      <c r="A65" s="249" t="s">
        <v>299</v>
      </c>
      <c r="B65" s="250" t="s">
        <v>20</v>
      </c>
      <c r="C65" s="251">
        <v>63790.5</v>
      </c>
      <c r="D65" s="251">
        <f>SUM(D66:D68)</f>
        <v>132074</v>
      </c>
      <c r="E65" s="251">
        <f>209491+98975</f>
        <v>308466</v>
      </c>
      <c r="F65" s="251"/>
      <c r="G65" s="251"/>
      <c r="H65" s="261"/>
      <c r="I65" s="324"/>
      <c r="J65" s="324"/>
      <c r="K65" s="324"/>
      <c r="L65" s="324"/>
    </row>
    <row r="66" spans="1:12" s="253" customFormat="1" ht="15.75">
      <c r="A66" s="254" t="s">
        <v>323</v>
      </c>
      <c r="B66" s="250" t="s">
        <v>20</v>
      </c>
      <c r="C66" s="255"/>
      <c r="D66" s="326">
        <f>34607+297</f>
        <v>34904</v>
      </c>
      <c r="E66" s="326"/>
      <c r="F66" s="326"/>
      <c r="G66" s="327"/>
      <c r="H66" s="252"/>
      <c r="I66" s="328"/>
      <c r="J66" s="328"/>
      <c r="K66" s="328"/>
      <c r="L66" s="328"/>
    </row>
    <row r="67" spans="1:12" s="253" customFormat="1" ht="39.75" customHeight="1">
      <c r="A67" s="254" t="s">
        <v>300</v>
      </c>
      <c r="B67" s="250" t="s">
        <v>20</v>
      </c>
      <c r="C67" s="255"/>
      <c r="D67" s="255">
        <v>12027</v>
      </c>
      <c r="E67" s="326"/>
      <c r="F67" s="326"/>
      <c r="G67" s="327"/>
      <c r="H67" s="252"/>
      <c r="I67" s="328"/>
      <c r="J67" s="328"/>
      <c r="K67" s="328"/>
      <c r="L67" s="328"/>
    </row>
    <row r="68" spans="1:12" s="253" customFormat="1" ht="15.75">
      <c r="A68" s="254" t="s">
        <v>324</v>
      </c>
      <c r="B68" s="250" t="s">
        <v>20</v>
      </c>
      <c r="C68" s="251"/>
      <c r="D68" s="255">
        <f>78254+6889</f>
        <v>85143</v>
      </c>
      <c r="E68" s="251">
        <f>209491+98975</f>
        <v>308466</v>
      </c>
      <c r="F68" s="255"/>
      <c r="G68" s="251"/>
      <c r="H68" s="252"/>
      <c r="I68" s="328"/>
      <c r="J68" s="328"/>
      <c r="K68" s="328"/>
      <c r="L68" s="328"/>
    </row>
    <row r="69" spans="1:12" s="107" customFormat="1" ht="30.75" customHeight="1">
      <c r="A69" s="257" t="s">
        <v>27</v>
      </c>
      <c r="B69" s="258" t="s">
        <v>20</v>
      </c>
      <c r="C69" s="259">
        <f>C65</f>
        <v>63790.5</v>
      </c>
      <c r="D69" s="259">
        <f>D65</f>
        <v>132074</v>
      </c>
      <c r="E69" s="259">
        <f>E65</f>
        <v>308466</v>
      </c>
      <c r="F69" s="259"/>
      <c r="G69" s="329"/>
      <c r="H69" s="261"/>
      <c r="I69" s="324"/>
      <c r="J69" s="330"/>
      <c r="K69" s="330"/>
      <c r="L69" s="330"/>
    </row>
    <row r="70" spans="1:12" s="107" customFormat="1" ht="10.5" customHeight="1">
      <c r="A70" s="331"/>
      <c r="B70" s="332"/>
      <c r="C70" s="333"/>
      <c r="D70" s="333"/>
      <c r="E70" s="333"/>
      <c r="F70" s="333"/>
      <c r="G70" s="333"/>
      <c r="H70" s="261"/>
      <c r="I70" s="324"/>
      <c r="J70" s="330"/>
      <c r="K70" s="330"/>
      <c r="L70" s="330"/>
    </row>
    <row r="71" spans="1:12" s="253" customFormat="1" ht="15.75">
      <c r="A71" s="619" t="s">
        <v>325</v>
      </c>
      <c r="B71" s="619"/>
      <c r="C71" s="619"/>
      <c r="D71" s="619"/>
      <c r="E71" s="619"/>
      <c r="F71" s="619"/>
      <c r="G71" s="619"/>
      <c r="H71" s="269"/>
      <c r="I71" s="252"/>
    </row>
    <row r="72" spans="1:12" s="253" customFormat="1" ht="12.75" customHeight="1">
      <c r="A72" s="619" t="s">
        <v>29</v>
      </c>
      <c r="B72" s="619"/>
      <c r="C72" s="619"/>
      <c r="D72" s="619"/>
      <c r="E72" s="619"/>
      <c r="F72" s="619"/>
      <c r="G72" s="619"/>
      <c r="H72" s="331"/>
      <c r="I72" s="252"/>
    </row>
    <row r="73" spans="1:12" s="253" customFormat="1" ht="34.5" customHeight="1">
      <c r="A73" s="623" t="s">
        <v>302</v>
      </c>
      <c r="B73" s="623"/>
      <c r="C73" s="623"/>
      <c r="D73" s="623"/>
      <c r="E73" s="623"/>
      <c r="F73" s="623"/>
      <c r="G73" s="623"/>
      <c r="H73" s="334"/>
      <c r="I73" s="252"/>
    </row>
    <row r="74" spans="1:12" s="253" customFormat="1" ht="26.25" customHeight="1">
      <c r="A74" s="623" t="s">
        <v>303</v>
      </c>
      <c r="B74" s="623"/>
      <c r="C74" s="623"/>
      <c r="D74" s="623"/>
      <c r="E74" s="623"/>
      <c r="F74" s="623"/>
      <c r="G74" s="623"/>
      <c r="H74" s="260"/>
      <c r="I74" s="252"/>
    </row>
    <row r="75" spans="1:12" s="253" customFormat="1" ht="70.5" customHeight="1">
      <c r="A75" s="619" t="s">
        <v>326</v>
      </c>
      <c r="B75" s="619"/>
      <c r="C75" s="619"/>
      <c r="D75" s="619"/>
      <c r="E75" s="619"/>
      <c r="F75" s="619"/>
      <c r="G75" s="619"/>
      <c r="H75" s="269"/>
      <c r="I75" s="252"/>
    </row>
    <row r="76" spans="1:12" s="253" customFormat="1" ht="19.5" customHeight="1">
      <c r="A76" s="331"/>
      <c r="B76" s="269"/>
      <c r="C76" s="269"/>
      <c r="D76" s="269"/>
      <c r="E76" s="269"/>
      <c r="F76" s="269"/>
      <c r="G76" s="269"/>
      <c r="H76" s="269"/>
      <c r="I76" s="252"/>
    </row>
    <row r="77" spans="1:12" s="253" customFormat="1" ht="31.5">
      <c r="A77" s="620" t="s">
        <v>25</v>
      </c>
      <c r="B77" s="620" t="s">
        <v>11</v>
      </c>
      <c r="C77" s="250" t="s">
        <v>12</v>
      </c>
      <c r="D77" s="250" t="s">
        <v>13</v>
      </c>
      <c r="E77" s="620" t="s">
        <v>14</v>
      </c>
      <c r="F77" s="620"/>
      <c r="G77" s="620"/>
      <c r="H77" s="252"/>
    </row>
    <row r="78" spans="1:12" s="253" customFormat="1" ht="24" customHeight="1">
      <c r="A78" s="620"/>
      <c r="B78" s="620"/>
      <c r="C78" s="250" t="s">
        <v>15</v>
      </c>
      <c r="D78" s="250" t="s">
        <v>16</v>
      </c>
      <c r="E78" s="250" t="s">
        <v>17</v>
      </c>
      <c r="F78" s="250" t="s">
        <v>18</v>
      </c>
      <c r="G78" s="250" t="s">
        <v>38</v>
      </c>
      <c r="H78" s="252"/>
    </row>
    <row r="79" spans="1:12" s="107" customFormat="1" ht="45">
      <c r="A79" s="335" t="s">
        <v>327</v>
      </c>
      <c r="B79" s="336" t="s">
        <v>70</v>
      </c>
      <c r="C79" s="337">
        <v>100</v>
      </c>
      <c r="D79" s="337">
        <v>100</v>
      </c>
      <c r="E79" s="337"/>
      <c r="F79" s="337"/>
      <c r="G79" s="337"/>
      <c r="H79" s="323"/>
    </row>
    <row r="80" spans="1:12" s="107" customFormat="1" ht="46.5" customHeight="1">
      <c r="A80" s="335" t="s">
        <v>328</v>
      </c>
      <c r="B80" s="336" t="s">
        <v>70</v>
      </c>
      <c r="C80" s="337" t="s">
        <v>329</v>
      </c>
      <c r="D80" s="337" t="s">
        <v>329</v>
      </c>
      <c r="E80" s="337"/>
      <c r="F80" s="337"/>
      <c r="G80" s="337"/>
      <c r="H80" s="323"/>
    </row>
    <row r="81" spans="1:256" s="107" customFormat="1" ht="12.75" customHeight="1">
      <c r="A81" s="335"/>
      <c r="B81" s="336"/>
      <c r="C81" s="337"/>
      <c r="D81" s="337"/>
      <c r="E81" s="337"/>
      <c r="F81" s="337"/>
      <c r="G81" s="337"/>
      <c r="H81" s="323"/>
    </row>
    <row r="82" spans="1:256" s="253" customFormat="1" ht="31.5">
      <c r="A82" s="620" t="s">
        <v>26</v>
      </c>
      <c r="B82" s="620" t="s">
        <v>11</v>
      </c>
      <c r="C82" s="250" t="s">
        <v>12</v>
      </c>
      <c r="D82" s="250" t="s">
        <v>13</v>
      </c>
      <c r="E82" s="620" t="s">
        <v>14</v>
      </c>
      <c r="F82" s="620"/>
      <c r="G82" s="620"/>
      <c r="H82" s="252"/>
    </row>
    <row r="83" spans="1:256" s="253" customFormat="1" ht="23.25" customHeight="1">
      <c r="A83" s="620"/>
      <c r="B83" s="620"/>
      <c r="C83" s="250" t="s">
        <v>15</v>
      </c>
      <c r="D83" s="250" t="s">
        <v>16</v>
      </c>
      <c r="E83" s="250" t="s">
        <v>17</v>
      </c>
      <c r="F83" s="250" t="s">
        <v>18</v>
      </c>
      <c r="G83" s="250" t="s">
        <v>38</v>
      </c>
      <c r="H83" s="252"/>
    </row>
    <row r="84" spans="1:256" s="253" customFormat="1" ht="15.75">
      <c r="A84" s="338" t="s">
        <v>21</v>
      </c>
      <c r="B84" s="250" t="s">
        <v>20</v>
      </c>
      <c r="C84" s="255">
        <v>160981.5</v>
      </c>
      <c r="D84" s="255">
        <f>166536+133.6</f>
        <v>166669.6</v>
      </c>
      <c r="E84" s="255"/>
      <c r="F84" s="255"/>
      <c r="G84" s="255"/>
      <c r="H84" s="252"/>
      <c r="IV84" s="252"/>
    </row>
    <row r="85" spans="1:256" s="253" customFormat="1" ht="31.5">
      <c r="A85" s="257" t="s">
        <v>27</v>
      </c>
      <c r="B85" s="258" t="s">
        <v>20</v>
      </c>
      <c r="C85" s="259">
        <f>C84</f>
        <v>160981.5</v>
      </c>
      <c r="D85" s="259">
        <f>D84</f>
        <v>166669.6</v>
      </c>
      <c r="E85" s="259">
        <f>E84</f>
        <v>0</v>
      </c>
      <c r="F85" s="259"/>
      <c r="G85" s="259"/>
      <c r="H85" s="252"/>
      <c r="IV85" s="252"/>
    </row>
  </sheetData>
  <mergeCells count="54">
    <mergeCell ref="A82:A83"/>
    <mergeCell ref="B82:B83"/>
    <mergeCell ref="E82:G82"/>
    <mergeCell ref="A72:G72"/>
    <mergeCell ref="A73:G73"/>
    <mergeCell ref="A74:G74"/>
    <mergeCell ref="A75:G75"/>
    <mergeCell ref="A77:A78"/>
    <mergeCell ref="B77:B78"/>
    <mergeCell ref="E77:G77"/>
    <mergeCell ref="A35:C36"/>
    <mergeCell ref="D35:D36"/>
    <mergeCell ref="E35:G35"/>
    <mergeCell ref="A37:C37"/>
    <mergeCell ref="A38:C38"/>
    <mergeCell ref="A71:G71"/>
    <mergeCell ref="A51:G51"/>
    <mergeCell ref="A52:A53"/>
    <mergeCell ref="B52:B53"/>
    <mergeCell ref="E52:G52"/>
    <mergeCell ref="A63:A64"/>
    <mergeCell ref="B63:B64"/>
    <mergeCell ref="E63:G63"/>
    <mergeCell ref="A49:G49"/>
    <mergeCell ref="A40:G40"/>
    <mergeCell ref="A41:G41"/>
    <mergeCell ref="A42:A43"/>
    <mergeCell ref="B42:B43"/>
    <mergeCell ref="E42:G42"/>
    <mergeCell ref="A47:G47"/>
    <mergeCell ref="A34:G34"/>
    <mergeCell ref="D16:G16"/>
    <mergeCell ref="A20:G20"/>
    <mergeCell ref="A21:G21"/>
    <mergeCell ref="A22:G22"/>
    <mergeCell ref="A23:G23"/>
    <mergeCell ref="A25:G25"/>
    <mergeCell ref="A26:G26"/>
    <mergeCell ref="A27:G27"/>
    <mergeCell ref="A29:G29"/>
    <mergeCell ref="A30:G30"/>
    <mergeCell ref="A33:G33"/>
    <mergeCell ref="D15:G15"/>
    <mergeCell ref="F1:G1"/>
    <mergeCell ref="D2:G2"/>
    <mergeCell ref="D3:G3"/>
    <mergeCell ref="D4:G4"/>
    <mergeCell ref="D7:G7"/>
    <mergeCell ref="D8:G8"/>
    <mergeCell ref="D9:G9"/>
    <mergeCell ref="D10:G10"/>
    <mergeCell ref="D12:G12"/>
    <mergeCell ref="D13:G13"/>
    <mergeCell ref="D14:G14"/>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26"/>
  <sheetViews>
    <sheetView view="pageBreakPreview" topLeftCell="A31" zoomScaleNormal="70" zoomScaleSheetLayoutView="100" workbookViewId="0">
      <selection activeCell="A39" sqref="A39:E39"/>
    </sheetView>
  </sheetViews>
  <sheetFormatPr defaultRowHeight="15"/>
  <cols>
    <col min="1" max="1" width="44.42578125" style="1" customWidth="1"/>
    <col min="2" max="2" width="19.42578125" style="1" customWidth="1"/>
    <col min="3" max="7" width="13.7109375" style="2" customWidth="1"/>
    <col min="8" max="8" width="9.28515625" style="2" bestFit="1" customWidth="1"/>
    <col min="9" max="9" width="11" style="3" customWidth="1"/>
    <col min="10" max="10" width="11.140625" style="2" customWidth="1"/>
    <col min="11" max="12" width="13.28515625" style="2" customWidth="1"/>
    <col min="13" max="13" width="13.85546875" style="2" customWidth="1"/>
    <col min="14" max="17" width="9.140625" style="2" customWidth="1"/>
    <col min="18" max="256" width="8.85546875" style="2"/>
    <col min="257" max="257" width="46.140625" style="2" customWidth="1"/>
    <col min="258" max="258" width="30.7109375" style="2" customWidth="1"/>
    <col min="259" max="259" width="20.85546875" style="2" customWidth="1"/>
    <col min="260" max="261" width="20.42578125" style="2" customWidth="1"/>
    <col min="262" max="262" width="14.7109375" style="2" customWidth="1"/>
    <col min="263" max="263" width="14" style="2" customWidth="1"/>
    <col min="264" max="264" width="32.85546875" style="2" customWidth="1"/>
    <col min="265" max="265" width="11" style="2" customWidth="1"/>
    <col min="266" max="266" width="11.140625" style="2" customWidth="1"/>
    <col min="267" max="268" width="13.28515625" style="2" customWidth="1"/>
    <col min="269" max="269" width="13.85546875" style="2" customWidth="1"/>
    <col min="270" max="273" width="9.140625" style="2" customWidth="1"/>
    <col min="274" max="512" width="8.85546875" style="2"/>
    <col min="513" max="513" width="46.140625" style="2" customWidth="1"/>
    <col min="514" max="514" width="30.7109375" style="2" customWidth="1"/>
    <col min="515" max="515" width="20.85546875" style="2" customWidth="1"/>
    <col min="516" max="517" width="20.42578125" style="2" customWidth="1"/>
    <col min="518" max="518" width="14.7109375" style="2" customWidth="1"/>
    <col min="519" max="519" width="14" style="2" customWidth="1"/>
    <col min="520" max="520" width="32.85546875" style="2" customWidth="1"/>
    <col min="521" max="521" width="11" style="2" customWidth="1"/>
    <col min="522" max="522" width="11.140625" style="2" customWidth="1"/>
    <col min="523" max="524" width="13.28515625" style="2" customWidth="1"/>
    <col min="525" max="525" width="13.85546875" style="2" customWidth="1"/>
    <col min="526" max="529" width="9.140625" style="2" customWidth="1"/>
    <col min="530" max="768" width="8.85546875" style="2"/>
    <col min="769" max="769" width="46.140625" style="2" customWidth="1"/>
    <col min="770" max="770" width="30.7109375" style="2" customWidth="1"/>
    <col min="771" max="771" width="20.85546875" style="2" customWidth="1"/>
    <col min="772" max="773" width="20.42578125" style="2" customWidth="1"/>
    <col min="774" max="774" width="14.7109375" style="2" customWidth="1"/>
    <col min="775" max="775" width="14" style="2" customWidth="1"/>
    <col min="776" max="776" width="32.85546875" style="2" customWidth="1"/>
    <col min="777" max="777" width="11" style="2" customWidth="1"/>
    <col min="778" max="778" width="11.140625" style="2" customWidth="1"/>
    <col min="779" max="780" width="13.28515625" style="2" customWidth="1"/>
    <col min="781" max="781" width="13.85546875" style="2" customWidth="1"/>
    <col min="782" max="785" width="9.140625" style="2" customWidth="1"/>
    <col min="786" max="1024" width="8.85546875" style="2"/>
    <col min="1025" max="1025" width="46.140625" style="2" customWidth="1"/>
    <col min="1026" max="1026" width="30.7109375" style="2" customWidth="1"/>
    <col min="1027" max="1027" width="20.85546875" style="2" customWidth="1"/>
    <col min="1028" max="1029" width="20.42578125" style="2" customWidth="1"/>
    <col min="1030" max="1030" width="14.7109375" style="2" customWidth="1"/>
    <col min="1031" max="1031" width="14" style="2" customWidth="1"/>
    <col min="1032" max="1032" width="32.85546875" style="2" customWidth="1"/>
    <col min="1033" max="1033" width="11" style="2" customWidth="1"/>
    <col min="1034" max="1034" width="11.140625" style="2" customWidth="1"/>
    <col min="1035" max="1036" width="13.28515625" style="2" customWidth="1"/>
    <col min="1037" max="1037" width="13.85546875" style="2" customWidth="1"/>
    <col min="1038" max="1041" width="9.140625" style="2" customWidth="1"/>
    <col min="1042" max="1280" width="8.85546875" style="2"/>
    <col min="1281" max="1281" width="46.140625" style="2" customWidth="1"/>
    <col min="1282" max="1282" width="30.7109375" style="2" customWidth="1"/>
    <col min="1283" max="1283" width="20.85546875" style="2" customWidth="1"/>
    <col min="1284" max="1285" width="20.42578125" style="2" customWidth="1"/>
    <col min="1286" max="1286" width="14.7109375" style="2" customWidth="1"/>
    <col min="1287" max="1287" width="14" style="2" customWidth="1"/>
    <col min="1288" max="1288" width="32.85546875" style="2" customWidth="1"/>
    <col min="1289" max="1289" width="11" style="2" customWidth="1"/>
    <col min="1290" max="1290" width="11.140625" style="2" customWidth="1"/>
    <col min="1291" max="1292" width="13.28515625" style="2" customWidth="1"/>
    <col min="1293" max="1293" width="13.85546875" style="2" customWidth="1"/>
    <col min="1294" max="1297" width="9.140625" style="2" customWidth="1"/>
    <col min="1298" max="1536" width="8.85546875" style="2"/>
    <col min="1537" max="1537" width="46.140625" style="2" customWidth="1"/>
    <col min="1538" max="1538" width="30.7109375" style="2" customWidth="1"/>
    <col min="1539" max="1539" width="20.85546875" style="2" customWidth="1"/>
    <col min="1540" max="1541" width="20.42578125" style="2" customWidth="1"/>
    <col min="1542" max="1542" width="14.7109375" style="2" customWidth="1"/>
    <col min="1543" max="1543" width="14" style="2" customWidth="1"/>
    <col min="1544" max="1544" width="32.85546875" style="2" customWidth="1"/>
    <col min="1545" max="1545" width="11" style="2" customWidth="1"/>
    <col min="1546" max="1546" width="11.140625" style="2" customWidth="1"/>
    <col min="1547" max="1548" width="13.28515625" style="2" customWidth="1"/>
    <col min="1549" max="1549" width="13.85546875" style="2" customWidth="1"/>
    <col min="1550" max="1553" width="9.140625" style="2" customWidth="1"/>
    <col min="1554" max="1792" width="8.85546875" style="2"/>
    <col min="1793" max="1793" width="46.140625" style="2" customWidth="1"/>
    <col min="1794" max="1794" width="30.7109375" style="2" customWidth="1"/>
    <col min="1795" max="1795" width="20.85546875" style="2" customWidth="1"/>
    <col min="1796" max="1797" width="20.42578125" style="2" customWidth="1"/>
    <col min="1798" max="1798" width="14.7109375" style="2" customWidth="1"/>
    <col min="1799" max="1799" width="14" style="2" customWidth="1"/>
    <col min="1800" max="1800" width="32.85546875" style="2" customWidth="1"/>
    <col min="1801" max="1801" width="11" style="2" customWidth="1"/>
    <col min="1802" max="1802" width="11.140625" style="2" customWidth="1"/>
    <col min="1803" max="1804" width="13.28515625" style="2" customWidth="1"/>
    <col min="1805" max="1805" width="13.85546875" style="2" customWidth="1"/>
    <col min="1806" max="1809" width="9.140625" style="2" customWidth="1"/>
    <col min="1810" max="2048" width="8.85546875" style="2"/>
    <col min="2049" max="2049" width="46.140625" style="2" customWidth="1"/>
    <col min="2050" max="2050" width="30.7109375" style="2" customWidth="1"/>
    <col min="2051" max="2051" width="20.85546875" style="2" customWidth="1"/>
    <col min="2052" max="2053" width="20.42578125" style="2" customWidth="1"/>
    <col min="2054" max="2054" width="14.7109375" style="2" customWidth="1"/>
    <col min="2055" max="2055" width="14" style="2" customWidth="1"/>
    <col min="2056" max="2056" width="32.85546875" style="2" customWidth="1"/>
    <col min="2057" max="2057" width="11" style="2" customWidth="1"/>
    <col min="2058" max="2058" width="11.140625" style="2" customWidth="1"/>
    <col min="2059" max="2060" width="13.28515625" style="2" customWidth="1"/>
    <col min="2061" max="2061" width="13.85546875" style="2" customWidth="1"/>
    <col min="2062" max="2065" width="9.140625" style="2" customWidth="1"/>
    <col min="2066" max="2304" width="8.85546875" style="2"/>
    <col min="2305" max="2305" width="46.140625" style="2" customWidth="1"/>
    <col min="2306" max="2306" width="30.7109375" style="2" customWidth="1"/>
    <col min="2307" max="2307" width="20.85546875" style="2" customWidth="1"/>
    <col min="2308" max="2309" width="20.42578125" style="2" customWidth="1"/>
    <col min="2310" max="2310" width="14.7109375" style="2" customWidth="1"/>
    <col min="2311" max="2311" width="14" style="2" customWidth="1"/>
    <col min="2312" max="2312" width="32.85546875" style="2" customWidth="1"/>
    <col min="2313" max="2313" width="11" style="2" customWidth="1"/>
    <col min="2314" max="2314" width="11.140625" style="2" customWidth="1"/>
    <col min="2315" max="2316" width="13.28515625" style="2" customWidth="1"/>
    <col min="2317" max="2317" width="13.85546875" style="2" customWidth="1"/>
    <col min="2318" max="2321" width="9.140625" style="2" customWidth="1"/>
    <col min="2322" max="2560" width="8.85546875" style="2"/>
    <col min="2561" max="2561" width="46.140625" style="2" customWidth="1"/>
    <col min="2562" max="2562" width="30.7109375" style="2" customWidth="1"/>
    <col min="2563" max="2563" width="20.85546875" style="2" customWidth="1"/>
    <col min="2564" max="2565" width="20.42578125" style="2" customWidth="1"/>
    <col min="2566" max="2566" width="14.7109375" style="2" customWidth="1"/>
    <col min="2567" max="2567" width="14" style="2" customWidth="1"/>
    <col min="2568" max="2568" width="32.85546875" style="2" customWidth="1"/>
    <col min="2569" max="2569" width="11" style="2" customWidth="1"/>
    <col min="2570" max="2570" width="11.140625" style="2" customWidth="1"/>
    <col min="2571" max="2572" width="13.28515625" style="2" customWidth="1"/>
    <col min="2573" max="2573" width="13.85546875" style="2" customWidth="1"/>
    <col min="2574" max="2577" width="9.140625" style="2" customWidth="1"/>
    <col min="2578" max="2816" width="8.85546875" style="2"/>
    <col min="2817" max="2817" width="46.140625" style="2" customWidth="1"/>
    <col min="2818" max="2818" width="30.7109375" style="2" customWidth="1"/>
    <col min="2819" max="2819" width="20.85546875" style="2" customWidth="1"/>
    <col min="2820" max="2821" width="20.42578125" style="2" customWidth="1"/>
    <col min="2822" max="2822" width="14.7109375" style="2" customWidth="1"/>
    <col min="2823" max="2823" width="14" style="2" customWidth="1"/>
    <col min="2824" max="2824" width="32.85546875" style="2" customWidth="1"/>
    <col min="2825" max="2825" width="11" style="2" customWidth="1"/>
    <col min="2826" max="2826" width="11.140625" style="2" customWidth="1"/>
    <col min="2827" max="2828" width="13.28515625" style="2" customWidth="1"/>
    <col min="2829" max="2829" width="13.85546875" style="2" customWidth="1"/>
    <col min="2830" max="2833" width="9.140625" style="2" customWidth="1"/>
    <col min="2834" max="3072" width="8.85546875" style="2"/>
    <col min="3073" max="3073" width="46.140625" style="2" customWidth="1"/>
    <col min="3074" max="3074" width="30.7109375" style="2" customWidth="1"/>
    <col min="3075" max="3075" width="20.85546875" style="2" customWidth="1"/>
    <col min="3076" max="3077" width="20.42578125" style="2" customWidth="1"/>
    <col min="3078" max="3078" width="14.7109375" style="2" customWidth="1"/>
    <col min="3079" max="3079" width="14" style="2" customWidth="1"/>
    <col min="3080" max="3080" width="32.85546875" style="2" customWidth="1"/>
    <col min="3081" max="3081" width="11" style="2" customWidth="1"/>
    <col min="3082" max="3082" width="11.140625" style="2" customWidth="1"/>
    <col min="3083" max="3084" width="13.28515625" style="2" customWidth="1"/>
    <col min="3085" max="3085" width="13.85546875" style="2" customWidth="1"/>
    <col min="3086" max="3089" width="9.140625" style="2" customWidth="1"/>
    <col min="3090" max="3328" width="8.85546875" style="2"/>
    <col min="3329" max="3329" width="46.140625" style="2" customWidth="1"/>
    <col min="3330" max="3330" width="30.7109375" style="2" customWidth="1"/>
    <col min="3331" max="3331" width="20.85546875" style="2" customWidth="1"/>
    <col min="3332" max="3333" width="20.42578125" style="2" customWidth="1"/>
    <col min="3334" max="3334" width="14.7109375" style="2" customWidth="1"/>
    <col min="3335" max="3335" width="14" style="2" customWidth="1"/>
    <col min="3336" max="3336" width="32.85546875" style="2" customWidth="1"/>
    <col min="3337" max="3337" width="11" style="2" customWidth="1"/>
    <col min="3338" max="3338" width="11.140625" style="2" customWidth="1"/>
    <col min="3339" max="3340" width="13.28515625" style="2" customWidth="1"/>
    <col min="3341" max="3341" width="13.85546875" style="2" customWidth="1"/>
    <col min="3342" max="3345" width="9.140625" style="2" customWidth="1"/>
    <col min="3346" max="3584" width="8.85546875" style="2"/>
    <col min="3585" max="3585" width="46.140625" style="2" customWidth="1"/>
    <col min="3586" max="3586" width="30.7109375" style="2" customWidth="1"/>
    <col min="3587" max="3587" width="20.85546875" style="2" customWidth="1"/>
    <col min="3588" max="3589" width="20.42578125" style="2" customWidth="1"/>
    <col min="3590" max="3590" width="14.7109375" style="2" customWidth="1"/>
    <col min="3591" max="3591" width="14" style="2" customWidth="1"/>
    <col min="3592" max="3592" width="32.85546875" style="2" customWidth="1"/>
    <col min="3593" max="3593" width="11" style="2" customWidth="1"/>
    <col min="3594" max="3594" width="11.140625" style="2" customWidth="1"/>
    <col min="3595" max="3596" width="13.28515625" style="2" customWidth="1"/>
    <col min="3597" max="3597" width="13.85546875" style="2" customWidth="1"/>
    <col min="3598" max="3601" width="9.140625" style="2" customWidth="1"/>
    <col min="3602" max="3840" width="8.85546875" style="2"/>
    <col min="3841" max="3841" width="46.140625" style="2" customWidth="1"/>
    <col min="3842" max="3842" width="30.7109375" style="2" customWidth="1"/>
    <col min="3843" max="3843" width="20.85546875" style="2" customWidth="1"/>
    <col min="3844" max="3845" width="20.42578125" style="2" customWidth="1"/>
    <col min="3846" max="3846" width="14.7109375" style="2" customWidth="1"/>
    <col min="3847" max="3847" width="14" style="2" customWidth="1"/>
    <col min="3848" max="3848" width="32.85546875" style="2" customWidth="1"/>
    <col min="3849" max="3849" width="11" style="2" customWidth="1"/>
    <col min="3850" max="3850" width="11.140625" style="2" customWidth="1"/>
    <col min="3851" max="3852" width="13.28515625" style="2" customWidth="1"/>
    <col min="3853" max="3853" width="13.85546875" style="2" customWidth="1"/>
    <col min="3854" max="3857" width="9.140625" style="2" customWidth="1"/>
    <col min="3858" max="4096" width="8.85546875" style="2"/>
    <col min="4097" max="4097" width="46.140625" style="2" customWidth="1"/>
    <col min="4098" max="4098" width="30.7109375" style="2" customWidth="1"/>
    <col min="4099" max="4099" width="20.85546875" style="2" customWidth="1"/>
    <col min="4100" max="4101" width="20.42578125" style="2" customWidth="1"/>
    <col min="4102" max="4102" width="14.7109375" style="2" customWidth="1"/>
    <col min="4103" max="4103" width="14" style="2" customWidth="1"/>
    <col min="4104" max="4104" width="32.85546875" style="2" customWidth="1"/>
    <col min="4105" max="4105" width="11" style="2" customWidth="1"/>
    <col min="4106" max="4106" width="11.140625" style="2" customWidth="1"/>
    <col min="4107" max="4108" width="13.28515625" style="2" customWidth="1"/>
    <col min="4109" max="4109" width="13.85546875" style="2" customWidth="1"/>
    <col min="4110" max="4113" width="9.140625" style="2" customWidth="1"/>
    <col min="4114" max="4352" width="8.85546875" style="2"/>
    <col min="4353" max="4353" width="46.140625" style="2" customWidth="1"/>
    <col min="4354" max="4354" width="30.7109375" style="2" customWidth="1"/>
    <col min="4355" max="4355" width="20.85546875" style="2" customWidth="1"/>
    <col min="4356" max="4357" width="20.42578125" style="2" customWidth="1"/>
    <col min="4358" max="4358" width="14.7109375" style="2" customWidth="1"/>
    <col min="4359" max="4359" width="14" style="2" customWidth="1"/>
    <col min="4360" max="4360" width="32.85546875" style="2" customWidth="1"/>
    <col min="4361" max="4361" width="11" style="2" customWidth="1"/>
    <col min="4362" max="4362" width="11.140625" style="2" customWidth="1"/>
    <col min="4363" max="4364" width="13.28515625" style="2" customWidth="1"/>
    <col min="4365" max="4365" width="13.85546875" style="2" customWidth="1"/>
    <col min="4366" max="4369" width="9.140625" style="2" customWidth="1"/>
    <col min="4370" max="4608" width="8.85546875" style="2"/>
    <col min="4609" max="4609" width="46.140625" style="2" customWidth="1"/>
    <col min="4610" max="4610" width="30.7109375" style="2" customWidth="1"/>
    <col min="4611" max="4611" width="20.85546875" style="2" customWidth="1"/>
    <col min="4612" max="4613" width="20.42578125" style="2" customWidth="1"/>
    <col min="4614" max="4614" width="14.7109375" style="2" customWidth="1"/>
    <col min="4615" max="4615" width="14" style="2" customWidth="1"/>
    <col min="4616" max="4616" width="32.85546875" style="2" customWidth="1"/>
    <col min="4617" max="4617" width="11" style="2" customWidth="1"/>
    <col min="4618" max="4618" width="11.140625" style="2" customWidth="1"/>
    <col min="4619" max="4620" width="13.28515625" style="2" customWidth="1"/>
    <col min="4621" max="4621" width="13.85546875" style="2" customWidth="1"/>
    <col min="4622" max="4625" width="9.140625" style="2" customWidth="1"/>
    <col min="4626" max="4864" width="8.85546875" style="2"/>
    <col min="4865" max="4865" width="46.140625" style="2" customWidth="1"/>
    <col min="4866" max="4866" width="30.7109375" style="2" customWidth="1"/>
    <col min="4867" max="4867" width="20.85546875" style="2" customWidth="1"/>
    <col min="4868" max="4869" width="20.42578125" style="2" customWidth="1"/>
    <col min="4870" max="4870" width="14.7109375" style="2" customWidth="1"/>
    <col min="4871" max="4871" width="14" style="2" customWidth="1"/>
    <col min="4872" max="4872" width="32.85546875" style="2" customWidth="1"/>
    <col min="4873" max="4873" width="11" style="2" customWidth="1"/>
    <col min="4874" max="4874" width="11.140625" style="2" customWidth="1"/>
    <col min="4875" max="4876" width="13.28515625" style="2" customWidth="1"/>
    <col min="4877" max="4877" width="13.85546875" style="2" customWidth="1"/>
    <col min="4878" max="4881" width="9.140625" style="2" customWidth="1"/>
    <col min="4882" max="5120" width="8.85546875" style="2"/>
    <col min="5121" max="5121" width="46.140625" style="2" customWidth="1"/>
    <col min="5122" max="5122" width="30.7109375" style="2" customWidth="1"/>
    <col min="5123" max="5123" width="20.85546875" style="2" customWidth="1"/>
    <col min="5124" max="5125" width="20.42578125" style="2" customWidth="1"/>
    <col min="5126" max="5126" width="14.7109375" style="2" customWidth="1"/>
    <col min="5127" max="5127" width="14" style="2" customWidth="1"/>
    <col min="5128" max="5128" width="32.85546875" style="2" customWidth="1"/>
    <col min="5129" max="5129" width="11" style="2" customWidth="1"/>
    <col min="5130" max="5130" width="11.140625" style="2" customWidth="1"/>
    <col min="5131" max="5132" width="13.28515625" style="2" customWidth="1"/>
    <col min="5133" max="5133" width="13.85546875" style="2" customWidth="1"/>
    <col min="5134" max="5137" width="9.140625" style="2" customWidth="1"/>
    <col min="5138" max="5376" width="8.85546875" style="2"/>
    <col min="5377" max="5377" width="46.140625" style="2" customWidth="1"/>
    <col min="5378" max="5378" width="30.7109375" style="2" customWidth="1"/>
    <col min="5379" max="5379" width="20.85546875" style="2" customWidth="1"/>
    <col min="5380" max="5381" width="20.42578125" style="2" customWidth="1"/>
    <col min="5382" max="5382" width="14.7109375" style="2" customWidth="1"/>
    <col min="5383" max="5383" width="14" style="2" customWidth="1"/>
    <col min="5384" max="5384" width="32.85546875" style="2" customWidth="1"/>
    <col min="5385" max="5385" width="11" style="2" customWidth="1"/>
    <col min="5386" max="5386" width="11.140625" style="2" customWidth="1"/>
    <col min="5387" max="5388" width="13.28515625" style="2" customWidth="1"/>
    <col min="5389" max="5389" width="13.85546875" style="2" customWidth="1"/>
    <col min="5390" max="5393" width="9.140625" style="2" customWidth="1"/>
    <col min="5394" max="5632" width="8.85546875" style="2"/>
    <col min="5633" max="5633" width="46.140625" style="2" customWidth="1"/>
    <col min="5634" max="5634" width="30.7109375" style="2" customWidth="1"/>
    <col min="5635" max="5635" width="20.85546875" style="2" customWidth="1"/>
    <col min="5636" max="5637" width="20.42578125" style="2" customWidth="1"/>
    <col min="5638" max="5638" width="14.7109375" style="2" customWidth="1"/>
    <col min="5639" max="5639" width="14" style="2" customWidth="1"/>
    <col min="5640" max="5640" width="32.85546875" style="2" customWidth="1"/>
    <col min="5641" max="5641" width="11" style="2" customWidth="1"/>
    <col min="5642" max="5642" width="11.140625" style="2" customWidth="1"/>
    <col min="5643" max="5644" width="13.28515625" style="2" customWidth="1"/>
    <col min="5645" max="5645" width="13.85546875" style="2" customWidth="1"/>
    <col min="5646" max="5649" width="9.140625" style="2" customWidth="1"/>
    <col min="5650" max="5888" width="8.85546875" style="2"/>
    <col min="5889" max="5889" width="46.140625" style="2" customWidth="1"/>
    <col min="5890" max="5890" width="30.7109375" style="2" customWidth="1"/>
    <col min="5891" max="5891" width="20.85546875" style="2" customWidth="1"/>
    <col min="5892" max="5893" width="20.42578125" style="2" customWidth="1"/>
    <col min="5894" max="5894" width="14.7109375" style="2" customWidth="1"/>
    <col min="5895" max="5895" width="14" style="2" customWidth="1"/>
    <col min="5896" max="5896" width="32.85546875" style="2" customWidth="1"/>
    <col min="5897" max="5897" width="11" style="2" customWidth="1"/>
    <col min="5898" max="5898" width="11.140625" style="2" customWidth="1"/>
    <col min="5899" max="5900" width="13.28515625" style="2" customWidth="1"/>
    <col min="5901" max="5901" width="13.85546875" style="2" customWidth="1"/>
    <col min="5902" max="5905" width="9.140625" style="2" customWidth="1"/>
    <col min="5906" max="6144" width="8.85546875" style="2"/>
    <col min="6145" max="6145" width="46.140625" style="2" customWidth="1"/>
    <col min="6146" max="6146" width="30.7109375" style="2" customWidth="1"/>
    <col min="6147" max="6147" width="20.85546875" style="2" customWidth="1"/>
    <col min="6148" max="6149" width="20.42578125" style="2" customWidth="1"/>
    <col min="6150" max="6150" width="14.7109375" style="2" customWidth="1"/>
    <col min="6151" max="6151" width="14" style="2" customWidth="1"/>
    <col min="6152" max="6152" width="32.85546875" style="2" customWidth="1"/>
    <col min="6153" max="6153" width="11" style="2" customWidth="1"/>
    <col min="6154" max="6154" width="11.140625" style="2" customWidth="1"/>
    <col min="6155" max="6156" width="13.28515625" style="2" customWidth="1"/>
    <col min="6157" max="6157" width="13.85546875" style="2" customWidth="1"/>
    <col min="6158" max="6161" width="9.140625" style="2" customWidth="1"/>
    <col min="6162" max="6400" width="8.85546875" style="2"/>
    <col min="6401" max="6401" width="46.140625" style="2" customWidth="1"/>
    <col min="6402" max="6402" width="30.7109375" style="2" customWidth="1"/>
    <col min="6403" max="6403" width="20.85546875" style="2" customWidth="1"/>
    <col min="6404" max="6405" width="20.42578125" style="2" customWidth="1"/>
    <col min="6406" max="6406" width="14.7109375" style="2" customWidth="1"/>
    <col min="6407" max="6407" width="14" style="2" customWidth="1"/>
    <col min="6408" max="6408" width="32.85546875" style="2" customWidth="1"/>
    <col min="6409" max="6409" width="11" style="2" customWidth="1"/>
    <col min="6410" max="6410" width="11.140625" style="2" customWidth="1"/>
    <col min="6411" max="6412" width="13.28515625" style="2" customWidth="1"/>
    <col min="6413" max="6413" width="13.85546875" style="2" customWidth="1"/>
    <col min="6414" max="6417" width="9.140625" style="2" customWidth="1"/>
    <col min="6418" max="6656" width="8.85546875" style="2"/>
    <col min="6657" max="6657" width="46.140625" style="2" customWidth="1"/>
    <col min="6658" max="6658" width="30.7109375" style="2" customWidth="1"/>
    <col min="6659" max="6659" width="20.85546875" style="2" customWidth="1"/>
    <col min="6660" max="6661" width="20.42578125" style="2" customWidth="1"/>
    <col min="6662" max="6662" width="14.7109375" style="2" customWidth="1"/>
    <col min="6663" max="6663" width="14" style="2" customWidth="1"/>
    <col min="6664" max="6664" width="32.85546875" style="2" customWidth="1"/>
    <col min="6665" max="6665" width="11" style="2" customWidth="1"/>
    <col min="6666" max="6666" width="11.140625" style="2" customWidth="1"/>
    <col min="6667" max="6668" width="13.28515625" style="2" customWidth="1"/>
    <col min="6669" max="6669" width="13.85546875" style="2" customWidth="1"/>
    <col min="6670" max="6673" width="9.140625" style="2" customWidth="1"/>
    <col min="6674" max="6912" width="8.85546875" style="2"/>
    <col min="6913" max="6913" width="46.140625" style="2" customWidth="1"/>
    <col min="6914" max="6914" width="30.7109375" style="2" customWidth="1"/>
    <col min="6915" max="6915" width="20.85546875" style="2" customWidth="1"/>
    <col min="6916" max="6917" width="20.42578125" style="2" customWidth="1"/>
    <col min="6918" max="6918" width="14.7109375" style="2" customWidth="1"/>
    <col min="6919" max="6919" width="14" style="2" customWidth="1"/>
    <col min="6920" max="6920" width="32.85546875" style="2" customWidth="1"/>
    <col min="6921" max="6921" width="11" style="2" customWidth="1"/>
    <col min="6922" max="6922" width="11.140625" style="2" customWidth="1"/>
    <col min="6923" max="6924" width="13.28515625" style="2" customWidth="1"/>
    <col min="6925" max="6925" width="13.85546875" style="2" customWidth="1"/>
    <col min="6926" max="6929" width="9.140625" style="2" customWidth="1"/>
    <col min="6930" max="7168" width="8.85546875" style="2"/>
    <col min="7169" max="7169" width="46.140625" style="2" customWidth="1"/>
    <col min="7170" max="7170" width="30.7109375" style="2" customWidth="1"/>
    <col min="7171" max="7171" width="20.85546875" style="2" customWidth="1"/>
    <col min="7172" max="7173" width="20.42578125" style="2" customWidth="1"/>
    <col min="7174" max="7174" width="14.7109375" style="2" customWidth="1"/>
    <col min="7175" max="7175" width="14" style="2" customWidth="1"/>
    <col min="7176" max="7176" width="32.85546875" style="2" customWidth="1"/>
    <col min="7177" max="7177" width="11" style="2" customWidth="1"/>
    <col min="7178" max="7178" width="11.140625" style="2" customWidth="1"/>
    <col min="7179" max="7180" width="13.28515625" style="2" customWidth="1"/>
    <col min="7181" max="7181" width="13.85546875" style="2" customWidth="1"/>
    <col min="7182" max="7185" width="9.140625" style="2" customWidth="1"/>
    <col min="7186" max="7424" width="8.85546875" style="2"/>
    <col min="7425" max="7425" width="46.140625" style="2" customWidth="1"/>
    <col min="7426" max="7426" width="30.7109375" style="2" customWidth="1"/>
    <col min="7427" max="7427" width="20.85546875" style="2" customWidth="1"/>
    <col min="7428" max="7429" width="20.42578125" style="2" customWidth="1"/>
    <col min="7430" max="7430" width="14.7109375" style="2" customWidth="1"/>
    <col min="7431" max="7431" width="14" style="2" customWidth="1"/>
    <col min="7432" max="7432" width="32.85546875" style="2" customWidth="1"/>
    <col min="7433" max="7433" width="11" style="2" customWidth="1"/>
    <col min="7434" max="7434" width="11.140625" style="2" customWidth="1"/>
    <col min="7435" max="7436" width="13.28515625" style="2" customWidth="1"/>
    <col min="7437" max="7437" width="13.85546875" style="2" customWidth="1"/>
    <col min="7438" max="7441" width="9.140625" style="2" customWidth="1"/>
    <col min="7442" max="7680" width="8.85546875" style="2"/>
    <col min="7681" max="7681" width="46.140625" style="2" customWidth="1"/>
    <col min="7682" max="7682" width="30.7109375" style="2" customWidth="1"/>
    <col min="7683" max="7683" width="20.85546875" style="2" customWidth="1"/>
    <col min="7684" max="7685" width="20.42578125" style="2" customWidth="1"/>
    <col min="7686" max="7686" width="14.7109375" style="2" customWidth="1"/>
    <col min="7687" max="7687" width="14" style="2" customWidth="1"/>
    <col min="7688" max="7688" width="32.85546875" style="2" customWidth="1"/>
    <col min="7689" max="7689" width="11" style="2" customWidth="1"/>
    <col min="7690" max="7690" width="11.140625" style="2" customWidth="1"/>
    <col min="7691" max="7692" width="13.28515625" style="2" customWidth="1"/>
    <col min="7693" max="7693" width="13.85546875" style="2" customWidth="1"/>
    <col min="7694" max="7697" width="9.140625" style="2" customWidth="1"/>
    <col min="7698" max="7936" width="8.85546875" style="2"/>
    <col min="7937" max="7937" width="46.140625" style="2" customWidth="1"/>
    <col min="7938" max="7938" width="30.7109375" style="2" customWidth="1"/>
    <col min="7939" max="7939" width="20.85546875" style="2" customWidth="1"/>
    <col min="7940" max="7941" width="20.42578125" style="2" customWidth="1"/>
    <col min="7942" max="7942" width="14.7109375" style="2" customWidth="1"/>
    <col min="7943" max="7943" width="14" style="2" customWidth="1"/>
    <col min="7944" max="7944" width="32.85546875" style="2" customWidth="1"/>
    <col min="7945" max="7945" width="11" style="2" customWidth="1"/>
    <col min="7946" max="7946" width="11.140625" style="2" customWidth="1"/>
    <col min="7947" max="7948" width="13.28515625" style="2" customWidth="1"/>
    <col min="7949" max="7949" width="13.85546875" style="2" customWidth="1"/>
    <col min="7950" max="7953" width="9.140625" style="2" customWidth="1"/>
    <col min="7954" max="8192" width="8.85546875" style="2"/>
    <col min="8193" max="8193" width="46.140625" style="2" customWidth="1"/>
    <col min="8194" max="8194" width="30.7109375" style="2" customWidth="1"/>
    <col min="8195" max="8195" width="20.85546875" style="2" customWidth="1"/>
    <col min="8196" max="8197" width="20.42578125" style="2" customWidth="1"/>
    <col min="8198" max="8198" width="14.7109375" style="2" customWidth="1"/>
    <col min="8199" max="8199" width="14" style="2" customWidth="1"/>
    <col min="8200" max="8200" width="32.85546875" style="2" customWidth="1"/>
    <col min="8201" max="8201" width="11" style="2" customWidth="1"/>
    <col min="8202" max="8202" width="11.140625" style="2" customWidth="1"/>
    <col min="8203" max="8204" width="13.28515625" style="2" customWidth="1"/>
    <col min="8205" max="8205" width="13.85546875" style="2" customWidth="1"/>
    <col min="8206" max="8209" width="9.140625" style="2" customWidth="1"/>
    <col min="8210" max="8448" width="8.85546875" style="2"/>
    <col min="8449" max="8449" width="46.140625" style="2" customWidth="1"/>
    <col min="8450" max="8450" width="30.7109375" style="2" customWidth="1"/>
    <col min="8451" max="8451" width="20.85546875" style="2" customWidth="1"/>
    <col min="8452" max="8453" width="20.42578125" style="2" customWidth="1"/>
    <col min="8454" max="8454" width="14.7109375" style="2" customWidth="1"/>
    <col min="8455" max="8455" width="14" style="2" customWidth="1"/>
    <col min="8456" max="8456" width="32.85546875" style="2" customWidth="1"/>
    <col min="8457" max="8457" width="11" style="2" customWidth="1"/>
    <col min="8458" max="8458" width="11.140625" style="2" customWidth="1"/>
    <col min="8459" max="8460" width="13.28515625" style="2" customWidth="1"/>
    <col min="8461" max="8461" width="13.85546875" style="2" customWidth="1"/>
    <col min="8462" max="8465" width="9.140625" style="2" customWidth="1"/>
    <col min="8466" max="8704" width="8.85546875" style="2"/>
    <col min="8705" max="8705" width="46.140625" style="2" customWidth="1"/>
    <col min="8706" max="8706" width="30.7109375" style="2" customWidth="1"/>
    <col min="8707" max="8707" width="20.85546875" style="2" customWidth="1"/>
    <col min="8708" max="8709" width="20.42578125" style="2" customWidth="1"/>
    <col min="8710" max="8710" width="14.7109375" style="2" customWidth="1"/>
    <col min="8711" max="8711" width="14" style="2" customWidth="1"/>
    <col min="8712" max="8712" width="32.85546875" style="2" customWidth="1"/>
    <col min="8713" max="8713" width="11" style="2" customWidth="1"/>
    <col min="8714" max="8714" width="11.140625" style="2" customWidth="1"/>
    <col min="8715" max="8716" width="13.28515625" style="2" customWidth="1"/>
    <col min="8717" max="8717" width="13.85546875" style="2" customWidth="1"/>
    <col min="8718" max="8721" width="9.140625" style="2" customWidth="1"/>
    <col min="8722" max="8960" width="8.85546875" style="2"/>
    <col min="8961" max="8961" width="46.140625" style="2" customWidth="1"/>
    <col min="8962" max="8962" width="30.7109375" style="2" customWidth="1"/>
    <col min="8963" max="8963" width="20.85546875" style="2" customWidth="1"/>
    <col min="8964" max="8965" width="20.42578125" style="2" customWidth="1"/>
    <col min="8966" max="8966" width="14.7109375" style="2" customWidth="1"/>
    <col min="8967" max="8967" width="14" style="2" customWidth="1"/>
    <col min="8968" max="8968" width="32.85546875" style="2" customWidth="1"/>
    <col min="8969" max="8969" width="11" style="2" customWidth="1"/>
    <col min="8970" max="8970" width="11.140625" style="2" customWidth="1"/>
    <col min="8971" max="8972" width="13.28515625" style="2" customWidth="1"/>
    <col min="8973" max="8973" width="13.85546875" style="2" customWidth="1"/>
    <col min="8974" max="8977" width="9.140625" style="2" customWidth="1"/>
    <col min="8978" max="9216" width="8.85546875" style="2"/>
    <col min="9217" max="9217" width="46.140625" style="2" customWidth="1"/>
    <col min="9218" max="9218" width="30.7109375" style="2" customWidth="1"/>
    <col min="9219" max="9219" width="20.85546875" style="2" customWidth="1"/>
    <col min="9220" max="9221" width="20.42578125" style="2" customWidth="1"/>
    <col min="9222" max="9222" width="14.7109375" style="2" customWidth="1"/>
    <col min="9223" max="9223" width="14" style="2" customWidth="1"/>
    <col min="9224" max="9224" width="32.85546875" style="2" customWidth="1"/>
    <col min="9225" max="9225" width="11" style="2" customWidth="1"/>
    <col min="9226" max="9226" width="11.140625" style="2" customWidth="1"/>
    <col min="9227" max="9228" width="13.28515625" style="2" customWidth="1"/>
    <col min="9229" max="9229" width="13.85546875" style="2" customWidth="1"/>
    <col min="9230" max="9233" width="9.140625" style="2" customWidth="1"/>
    <col min="9234" max="9472" width="8.85546875" style="2"/>
    <col min="9473" max="9473" width="46.140625" style="2" customWidth="1"/>
    <col min="9474" max="9474" width="30.7109375" style="2" customWidth="1"/>
    <col min="9475" max="9475" width="20.85546875" style="2" customWidth="1"/>
    <col min="9476" max="9477" width="20.42578125" style="2" customWidth="1"/>
    <col min="9478" max="9478" width="14.7109375" style="2" customWidth="1"/>
    <col min="9479" max="9479" width="14" style="2" customWidth="1"/>
    <col min="9480" max="9480" width="32.85546875" style="2" customWidth="1"/>
    <col min="9481" max="9481" width="11" style="2" customWidth="1"/>
    <col min="9482" max="9482" width="11.140625" style="2" customWidth="1"/>
    <col min="9483" max="9484" width="13.28515625" style="2" customWidth="1"/>
    <col min="9485" max="9485" width="13.85546875" style="2" customWidth="1"/>
    <col min="9486" max="9489" width="9.140625" style="2" customWidth="1"/>
    <col min="9490" max="9728" width="8.85546875" style="2"/>
    <col min="9729" max="9729" width="46.140625" style="2" customWidth="1"/>
    <col min="9730" max="9730" width="30.7109375" style="2" customWidth="1"/>
    <col min="9731" max="9731" width="20.85546875" style="2" customWidth="1"/>
    <col min="9732" max="9733" width="20.42578125" style="2" customWidth="1"/>
    <col min="9734" max="9734" width="14.7109375" style="2" customWidth="1"/>
    <col min="9735" max="9735" width="14" style="2" customWidth="1"/>
    <col min="9736" max="9736" width="32.85546875" style="2" customWidth="1"/>
    <col min="9737" max="9737" width="11" style="2" customWidth="1"/>
    <col min="9738" max="9738" width="11.140625" style="2" customWidth="1"/>
    <col min="9739" max="9740" width="13.28515625" style="2" customWidth="1"/>
    <col min="9741" max="9741" width="13.85546875" style="2" customWidth="1"/>
    <col min="9742" max="9745" width="9.140625" style="2" customWidth="1"/>
    <col min="9746" max="9984" width="8.85546875" style="2"/>
    <col min="9985" max="9985" width="46.140625" style="2" customWidth="1"/>
    <col min="9986" max="9986" width="30.7109375" style="2" customWidth="1"/>
    <col min="9987" max="9987" width="20.85546875" style="2" customWidth="1"/>
    <col min="9988" max="9989" width="20.42578125" style="2" customWidth="1"/>
    <col min="9990" max="9990" width="14.7109375" style="2" customWidth="1"/>
    <col min="9991" max="9991" width="14" style="2" customWidth="1"/>
    <col min="9992" max="9992" width="32.85546875" style="2" customWidth="1"/>
    <col min="9993" max="9993" width="11" style="2" customWidth="1"/>
    <col min="9994" max="9994" width="11.140625" style="2" customWidth="1"/>
    <col min="9995" max="9996" width="13.28515625" style="2" customWidth="1"/>
    <col min="9997" max="9997" width="13.85546875" style="2" customWidth="1"/>
    <col min="9998" max="10001" width="9.140625" style="2" customWidth="1"/>
    <col min="10002" max="10240" width="8.85546875" style="2"/>
    <col min="10241" max="10241" width="46.140625" style="2" customWidth="1"/>
    <col min="10242" max="10242" width="30.7109375" style="2" customWidth="1"/>
    <col min="10243" max="10243" width="20.85546875" style="2" customWidth="1"/>
    <col min="10244" max="10245" width="20.42578125" style="2" customWidth="1"/>
    <col min="10246" max="10246" width="14.7109375" style="2" customWidth="1"/>
    <col min="10247" max="10247" width="14" style="2" customWidth="1"/>
    <col min="10248" max="10248" width="32.85546875" style="2" customWidth="1"/>
    <col min="10249" max="10249" width="11" style="2" customWidth="1"/>
    <col min="10250" max="10250" width="11.140625" style="2" customWidth="1"/>
    <col min="10251" max="10252" width="13.28515625" style="2" customWidth="1"/>
    <col min="10253" max="10253" width="13.85546875" style="2" customWidth="1"/>
    <col min="10254" max="10257" width="9.140625" style="2" customWidth="1"/>
    <col min="10258" max="10496" width="8.85546875" style="2"/>
    <col min="10497" max="10497" width="46.140625" style="2" customWidth="1"/>
    <col min="10498" max="10498" width="30.7109375" style="2" customWidth="1"/>
    <col min="10499" max="10499" width="20.85546875" style="2" customWidth="1"/>
    <col min="10500" max="10501" width="20.42578125" style="2" customWidth="1"/>
    <col min="10502" max="10502" width="14.7109375" style="2" customWidth="1"/>
    <col min="10503" max="10503" width="14" style="2" customWidth="1"/>
    <col min="10504" max="10504" width="32.85546875" style="2" customWidth="1"/>
    <col min="10505" max="10505" width="11" style="2" customWidth="1"/>
    <col min="10506" max="10506" width="11.140625" style="2" customWidth="1"/>
    <col min="10507" max="10508" width="13.28515625" style="2" customWidth="1"/>
    <col min="10509" max="10509" width="13.85546875" style="2" customWidth="1"/>
    <col min="10510" max="10513" width="9.140625" style="2" customWidth="1"/>
    <col min="10514" max="10752" width="8.85546875" style="2"/>
    <col min="10753" max="10753" width="46.140625" style="2" customWidth="1"/>
    <col min="10754" max="10754" width="30.7109375" style="2" customWidth="1"/>
    <col min="10755" max="10755" width="20.85546875" style="2" customWidth="1"/>
    <col min="10756" max="10757" width="20.42578125" style="2" customWidth="1"/>
    <col min="10758" max="10758" width="14.7109375" style="2" customWidth="1"/>
    <col min="10759" max="10759" width="14" style="2" customWidth="1"/>
    <col min="10760" max="10760" width="32.85546875" style="2" customWidth="1"/>
    <col min="10761" max="10761" width="11" style="2" customWidth="1"/>
    <col min="10762" max="10762" width="11.140625" style="2" customWidth="1"/>
    <col min="10763" max="10764" width="13.28515625" style="2" customWidth="1"/>
    <col min="10765" max="10765" width="13.85546875" style="2" customWidth="1"/>
    <col min="10766" max="10769" width="9.140625" style="2" customWidth="1"/>
    <col min="10770" max="11008" width="8.85546875" style="2"/>
    <col min="11009" max="11009" width="46.140625" style="2" customWidth="1"/>
    <col min="11010" max="11010" width="30.7109375" style="2" customWidth="1"/>
    <col min="11011" max="11011" width="20.85546875" style="2" customWidth="1"/>
    <col min="11012" max="11013" width="20.42578125" style="2" customWidth="1"/>
    <col min="11014" max="11014" width="14.7109375" style="2" customWidth="1"/>
    <col min="11015" max="11015" width="14" style="2" customWidth="1"/>
    <col min="11016" max="11016" width="32.85546875" style="2" customWidth="1"/>
    <col min="11017" max="11017" width="11" style="2" customWidth="1"/>
    <col min="11018" max="11018" width="11.140625" style="2" customWidth="1"/>
    <col min="11019" max="11020" width="13.28515625" style="2" customWidth="1"/>
    <col min="11021" max="11021" width="13.85546875" style="2" customWidth="1"/>
    <col min="11022" max="11025" width="9.140625" style="2" customWidth="1"/>
    <col min="11026" max="11264" width="8.85546875" style="2"/>
    <col min="11265" max="11265" width="46.140625" style="2" customWidth="1"/>
    <col min="11266" max="11266" width="30.7109375" style="2" customWidth="1"/>
    <col min="11267" max="11267" width="20.85546875" style="2" customWidth="1"/>
    <col min="11268" max="11269" width="20.42578125" style="2" customWidth="1"/>
    <col min="11270" max="11270" width="14.7109375" style="2" customWidth="1"/>
    <col min="11271" max="11271" width="14" style="2" customWidth="1"/>
    <col min="11272" max="11272" width="32.85546875" style="2" customWidth="1"/>
    <col min="11273" max="11273" width="11" style="2" customWidth="1"/>
    <col min="11274" max="11274" width="11.140625" style="2" customWidth="1"/>
    <col min="11275" max="11276" width="13.28515625" style="2" customWidth="1"/>
    <col min="11277" max="11277" width="13.85546875" style="2" customWidth="1"/>
    <col min="11278" max="11281" width="9.140625" style="2" customWidth="1"/>
    <col min="11282" max="11520" width="8.85546875" style="2"/>
    <col min="11521" max="11521" width="46.140625" style="2" customWidth="1"/>
    <col min="11522" max="11522" width="30.7109375" style="2" customWidth="1"/>
    <col min="11523" max="11523" width="20.85546875" style="2" customWidth="1"/>
    <col min="11524" max="11525" width="20.42578125" style="2" customWidth="1"/>
    <col min="11526" max="11526" width="14.7109375" style="2" customWidth="1"/>
    <col min="11527" max="11527" width="14" style="2" customWidth="1"/>
    <col min="11528" max="11528" width="32.85546875" style="2" customWidth="1"/>
    <col min="11529" max="11529" width="11" style="2" customWidth="1"/>
    <col min="11530" max="11530" width="11.140625" style="2" customWidth="1"/>
    <col min="11531" max="11532" width="13.28515625" style="2" customWidth="1"/>
    <col min="11533" max="11533" width="13.85546875" style="2" customWidth="1"/>
    <col min="11534" max="11537" width="9.140625" style="2" customWidth="1"/>
    <col min="11538" max="11776" width="8.85546875" style="2"/>
    <col min="11777" max="11777" width="46.140625" style="2" customWidth="1"/>
    <col min="11778" max="11778" width="30.7109375" style="2" customWidth="1"/>
    <col min="11779" max="11779" width="20.85546875" style="2" customWidth="1"/>
    <col min="11780" max="11781" width="20.42578125" style="2" customWidth="1"/>
    <col min="11782" max="11782" width="14.7109375" style="2" customWidth="1"/>
    <col min="11783" max="11783" width="14" style="2" customWidth="1"/>
    <col min="11784" max="11784" width="32.85546875" style="2" customWidth="1"/>
    <col min="11785" max="11785" width="11" style="2" customWidth="1"/>
    <col min="11786" max="11786" width="11.140625" style="2" customWidth="1"/>
    <col min="11787" max="11788" width="13.28515625" style="2" customWidth="1"/>
    <col min="11789" max="11789" width="13.85546875" style="2" customWidth="1"/>
    <col min="11790" max="11793" width="9.140625" style="2" customWidth="1"/>
    <col min="11794" max="12032" width="8.85546875" style="2"/>
    <col min="12033" max="12033" width="46.140625" style="2" customWidth="1"/>
    <col min="12034" max="12034" width="30.7109375" style="2" customWidth="1"/>
    <col min="12035" max="12035" width="20.85546875" style="2" customWidth="1"/>
    <col min="12036" max="12037" width="20.42578125" style="2" customWidth="1"/>
    <col min="12038" max="12038" width="14.7109375" style="2" customWidth="1"/>
    <col min="12039" max="12039" width="14" style="2" customWidth="1"/>
    <col min="12040" max="12040" width="32.85546875" style="2" customWidth="1"/>
    <col min="12041" max="12041" width="11" style="2" customWidth="1"/>
    <col min="12042" max="12042" width="11.140625" style="2" customWidth="1"/>
    <col min="12043" max="12044" width="13.28515625" style="2" customWidth="1"/>
    <col min="12045" max="12045" width="13.85546875" style="2" customWidth="1"/>
    <col min="12046" max="12049" width="9.140625" style="2" customWidth="1"/>
    <col min="12050" max="12288" width="8.85546875" style="2"/>
    <col min="12289" max="12289" width="46.140625" style="2" customWidth="1"/>
    <col min="12290" max="12290" width="30.7109375" style="2" customWidth="1"/>
    <col min="12291" max="12291" width="20.85546875" style="2" customWidth="1"/>
    <col min="12292" max="12293" width="20.42578125" style="2" customWidth="1"/>
    <col min="12294" max="12294" width="14.7109375" style="2" customWidth="1"/>
    <col min="12295" max="12295" width="14" style="2" customWidth="1"/>
    <col min="12296" max="12296" width="32.85546875" style="2" customWidth="1"/>
    <col min="12297" max="12297" width="11" style="2" customWidth="1"/>
    <col min="12298" max="12298" width="11.140625" style="2" customWidth="1"/>
    <col min="12299" max="12300" width="13.28515625" style="2" customWidth="1"/>
    <col min="12301" max="12301" width="13.85546875" style="2" customWidth="1"/>
    <col min="12302" max="12305" width="9.140625" style="2" customWidth="1"/>
    <col min="12306" max="12544" width="8.85546875" style="2"/>
    <col min="12545" max="12545" width="46.140625" style="2" customWidth="1"/>
    <col min="12546" max="12546" width="30.7109375" style="2" customWidth="1"/>
    <col min="12547" max="12547" width="20.85546875" style="2" customWidth="1"/>
    <col min="12548" max="12549" width="20.42578125" style="2" customWidth="1"/>
    <col min="12550" max="12550" width="14.7109375" style="2" customWidth="1"/>
    <col min="12551" max="12551" width="14" style="2" customWidth="1"/>
    <col min="12552" max="12552" width="32.85546875" style="2" customWidth="1"/>
    <col min="12553" max="12553" width="11" style="2" customWidth="1"/>
    <col min="12554" max="12554" width="11.140625" style="2" customWidth="1"/>
    <col min="12555" max="12556" width="13.28515625" style="2" customWidth="1"/>
    <col min="12557" max="12557" width="13.85546875" style="2" customWidth="1"/>
    <col min="12558" max="12561" width="9.140625" style="2" customWidth="1"/>
    <col min="12562" max="12800" width="8.85546875" style="2"/>
    <col min="12801" max="12801" width="46.140625" style="2" customWidth="1"/>
    <col min="12802" max="12802" width="30.7109375" style="2" customWidth="1"/>
    <col min="12803" max="12803" width="20.85546875" style="2" customWidth="1"/>
    <col min="12804" max="12805" width="20.42578125" style="2" customWidth="1"/>
    <col min="12806" max="12806" width="14.7109375" style="2" customWidth="1"/>
    <col min="12807" max="12807" width="14" style="2" customWidth="1"/>
    <col min="12808" max="12808" width="32.85546875" style="2" customWidth="1"/>
    <col min="12809" max="12809" width="11" style="2" customWidth="1"/>
    <col min="12810" max="12810" width="11.140625" style="2" customWidth="1"/>
    <col min="12811" max="12812" width="13.28515625" style="2" customWidth="1"/>
    <col min="12813" max="12813" width="13.85546875" style="2" customWidth="1"/>
    <col min="12814" max="12817" width="9.140625" style="2" customWidth="1"/>
    <col min="12818" max="13056" width="8.85546875" style="2"/>
    <col min="13057" max="13057" width="46.140625" style="2" customWidth="1"/>
    <col min="13058" max="13058" width="30.7109375" style="2" customWidth="1"/>
    <col min="13059" max="13059" width="20.85546875" style="2" customWidth="1"/>
    <col min="13060" max="13061" width="20.42578125" style="2" customWidth="1"/>
    <col min="13062" max="13062" width="14.7109375" style="2" customWidth="1"/>
    <col min="13063" max="13063" width="14" style="2" customWidth="1"/>
    <col min="13064" max="13064" width="32.85546875" style="2" customWidth="1"/>
    <col min="13065" max="13065" width="11" style="2" customWidth="1"/>
    <col min="13066" max="13066" width="11.140625" style="2" customWidth="1"/>
    <col min="13067" max="13068" width="13.28515625" style="2" customWidth="1"/>
    <col min="13069" max="13069" width="13.85546875" style="2" customWidth="1"/>
    <col min="13070" max="13073" width="9.140625" style="2" customWidth="1"/>
    <col min="13074" max="13312" width="8.85546875" style="2"/>
    <col min="13313" max="13313" width="46.140625" style="2" customWidth="1"/>
    <col min="13314" max="13314" width="30.7109375" style="2" customWidth="1"/>
    <col min="13315" max="13315" width="20.85546875" style="2" customWidth="1"/>
    <col min="13316" max="13317" width="20.42578125" style="2" customWidth="1"/>
    <col min="13318" max="13318" width="14.7109375" style="2" customWidth="1"/>
    <col min="13319" max="13319" width="14" style="2" customWidth="1"/>
    <col min="13320" max="13320" width="32.85546875" style="2" customWidth="1"/>
    <col min="13321" max="13321" width="11" style="2" customWidth="1"/>
    <col min="13322" max="13322" width="11.140625" style="2" customWidth="1"/>
    <col min="13323" max="13324" width="13.28515625" style="2" customWidth="1"/>
    <col min="13325" max="13325" width="13.85546875" style="2" customWidth="1"/>
    <col min="13326" max="13329" width="9.140625" style="2" customWidth="1"/>
    <col min="13330" max="13568" width="8.85546875" style="2"/>
    <col min="13569" max="13569" width="46.140625" style="2" customWidth="1"/>
    <col min="13570" max="13570" width="30.7109375" style="2" customWidth="1"/>
    <col min="13571" max="13571" width="20.85546875" style="2" customWidth="1"/>
    <col min="13572" max="13573" width="20.42578125" style="2" customWidth="1"/>
    <col min="13574" max="13574" width="14.7109375" style="2" customWidth="1"/>
    <col min="13575" max="13575" width="14" style="2" customWidth="1"/>
    <col min="13576" max="13576" width="32.85546875" style="2" customWidth="1"/>
    <col min="13577" max="13577" width="11" style="2" customWidth="1"/>
    <col min="13578" max="13578" width="11.140625" style="2" customWidth="1"/>
    <col min="13579" max="13580" width="13.28515625" style="2" customWidth="1"/>
    <col min="13581" max="13581" width="13.85546875" style="2" customWidth="1"/>
    <col min="13582" max="13585" width="9.140625" style="2" customWidth="1"/>
    <col min="13586" max="13824" width="8.85546875" style="2"/>
    <col min="13825" max="13825" width="46.140625" style="2" customWidth="1"/>
    <col min="13826" max="13826" width="30.7109375" style="2" customWidth="1"/>
    <col min="13827" max="13827" width="20.85546875" style="2" customWidth="1"/>
    <col min="13828" max="13829" width="20.42578125" style="2" customWidth="1"/>
    <col min="13830" max="13830" width="14.7109375" style="2" customWidth="1"/>
    <col min="13831" max="13831" width="14" style="2" customWidth="1"/>
    <col min="13832" max="13832" width="32.85546875" style="2" customWidth="1"/>
    <col min="13833" max="13833" width="11" style="2" customWidth="1"/>
    <col min="13834" max="13834" width="11.140625" style="2" customWidth="1"/>
    <col min="13835" max="13836" width="13.28515625" style="2" customWidth="1"/>
    <col min="13837" max="13837" width="13.85546875" style="2" customWidth="1"/>
    <col min="13838" max="13841" width="9.140625" style="2" customWidth="1"/>
    <col min="13842" max="14080" width="8.85546875" style="2"/>
    <col min="14081" max="14081" width="46.140625" style="2" customWidth="1"/>
    <col min="14082" max="14082" width="30.7109375" style="2" customWidth="1"/>
    <col min="14083" max="14083" width="20.85546875" style="2" customWidth="1"/>
    <col min="14084" max="14085" width="20.42578125" style="2" customWidth="1"/>
    <col min="14086" max="14086" width="14.7109375" style="2" customWidth="1"/>
    <col min="14087" max="14087" width="14" style="2" customWidth="1"/>
    <col min="14088" max="14088" width="32.85546875" style="2" customWidth="1"/>
    <col min="14089" max="14089" width="11" style="2" customWidth="1"/>
    <col min="14090" max="14090" width="11.140625" style="2" customWidth="1"/>
    <col min="14091" max="14092" width="13.28515625" style="2" customWidth="1"/>
    <col min="14093" max="14093" width="13.85546875" style="2" customWidth="1"/>
    <col min="14094" max="14097" width="9.140625" style="2" customWidth="1"/>
    <col min="14098" max="14336" width="8.85546875" style="2"/>
    <col min="14337" max="14337" width="46.140625" style="2" customWidth="1"/>
    <col min="14338" max="14338" width="30.7109375" style="2" customWidth="1"/>
    <col min="14339" max="14339" width="20.85546875" style="2" customWidth="1"/>
    <col min="14340" max="14341" width="20.42578125" style="2" customWidth="1"/>
    <col min="14342" max="14342" width="14.7109375" style="2" customWidth="1"/>
    <col min="14343" max="14343" width="14" style="2" customWidth="1"/>
    <col min="14344" max="14344" width="32.85546875" style="2" customWidth="1"/>
    <col min="14345" max="14345" width="11" style="2" customWidth="1"/>
    <col min="14346" max="14346" width="11.140625" style="2" customWidth="1"/>
    <col min="14347" max="14348" width="13.28515625" style="2" customWidth="1"/>
    <col min="14349" max="14349" width="13.85546875" style="2" customWidth="1"/>
    <col min="14350" max="14353" width="9.140625" style="2" customWidth="1"/>
    <col min="14354" max="14592" width="8.85546875" style="2"/>
    <col min="14593" max="14593" width="46.140625" style="2" customWidth="1"/>
    <col min="14594" max="14594" width="30.7109375" style="2" customWidth="1"/>
    <col min="14595" max="14595" width="20.85546875" style="2" customWidth="1"/>
    <col min="14596" max="14597" width="20.42578125" style="2" customWidth="1"/>
    <col min="14598" max="14598" width="14.7109375" style="2" customWidth="1"/>
    <col min="14599" max="14599" width="14" style="2" customWidth="1"/>
    <col min="14600" max="14600" width="32.85546875" style="2" customWidth="1"/>
    <col min="14601" max="14601" width="11" style="2" customWidth="1"/>
    <col min="14602" max="14602" width="11.140625" style="2" customWidth="1"/>
    <col min="14603" max="14604" width="13.28515625" style="2" customWidth="1"/>
    <col min="14605" max="14605" width="13.85546875" style="2" customWidth="1"/>
    <col min="14606" max="14609" width="9.140625" style="2" customWidth="1"/>
    <col min="14610" max="14848" width="8.85546875" style="2"/>
    <col min="14849" max="14849" width="46.140625" style="2" customWidth="1"/>
    <col min="14850" max="14850" width="30.7109375" style="2" customWidth="1"/>
    <col min="14851" max="14851" width="20.85546875" style="2" customWidth="1"/>
    <col min="14852" max="14853" width="20.42578125" style="2" customWidth="1"/>
    <col min="14854" max="14854" width="14.7109375" style="2" customWidth="1"/>
    <col min="14855" max="14855" width="14" style="2" customWidth="1"/>
    <col min="14856" max="14856" width="32.85546875" style="2" customWidth="1"/>
    <col min="14857" max="14857" width="11" style="2" customWidth="1"/>
    <col min="14858" max="14858" width="11.140625" style="2" customWidth="1"/>
    <col min="14859" max="14860" width="13.28515625" style="2" customWidth="1"/>
    <col min="14861" max="14861" width="13.85546875" style="2" customWidth="1"/>
    <col min="14862" max="14865" width="9.140625" style="2" customWidth="1"/>
    <col min="14866" max="15104" width="8.85546875" style="2"/>
    <col min="15105" max="15105" width="46.140625" style="2" customWidth="1"/>
    <col min="15106" max="15106" width="30.7109375" style="2" customWidth="1"/>
    <col min="15107" max="15107" width="20.85546875" style="2" customWidth="1"/>
    <col min="15108" max="15109" width="20.42578125" style="2" customWidth="1"/>
    <col min="15110" max="15110" width="14.7109375" style="2" customWidth="1"/>
    <col min="15111" max="15111" width="14" style="2" customWidth="1"/>
    <col min="15112" max="15112" width="32.85546875" style="2" customWidth="1"/>
    <col min="15113" max="15113" width="11" style="2" customWidth="1"/>
    <col min="15114" max="15114" width="11.140625" style="2" customWidth="1"/>
    <col min="15115" max="15116" width="13.28515625" style="2" customWidth="1"/>
    <col min="15117" max="15117" width="13.85546875" style="2" customWidth="1"/>
    <col min="15118" max="15121" width="9.140625" style="2" customWidth="1"/>
    <col min="15122" max="15360" width="8.85546875" style="2"/>
    <col min="15361" max="15361" width="46.140625" style="2" customWidth="1"/>
    <col min="15362" max="15362" width="30.7109375" style="2" customWidth="1"/>
    <col min="15363" max="15363" width="20.85546875" style="2" customWidth="1"/>
    <col min="15364" max="15365" width="20.42578125" style="2" customWidth="1"/>
    <col min="15366" max="15366" width="14.7109375" style="2" customWidth="1"/>
    <col min="15367" max="15367" width="14" style="2" customWidth="1"/>
    <col min="15368" max="15368" width="32.85546875" style="2" customWidth="1"/>
    <col min="15369" max="15369" width="11" style="2" customWidth="1"/>
    <col min="15370" max="15370" width="11.140625" style="2" customWidth="1"/>
    <col min="15371" max="15372" width="13.28515625" style="2" customWidth="1"/>
    <col min="15373" max="15373" width="13.85546875" style="2" customWidth="1"/>
    <col min="15374" max="15377" width="9.140625" style="2" customWidth="1"/>
    <col min="15378" max="15616" width="8.85546875" style="2"/>
    <col min="15617" max="15617" width="46.140625" style="2" customWidth="1"/>
    <col min="15618" max="15618" width="30.7109375" style="2" customWidth="1"/>
    <col min="15619" max="15619" width="20.85546875" style="2" customWidth="1"/>
    <col min="15620" max="15621" width="20.42578125" style="2" customWidth="1"/>
    <col min="15622" max="15622" width="14.7109375" style="2" customWidth="1"/>
    <col min="15623" max="15623" width="14" style="2" customWidth="1"/>
    <col min="15624" max="15624" width="32.85546875" style="2" customWidth="1"/>
    <col min="15625" max="15625" width="11" style="2" customWidth="1"/>
    <col min="15626" max="15626" width="11.140625" style="2" customWidth="1"/>
    <col min="15627" max="15628" width="13.28515625" style="2" customWidth="1"/>
    <col min="15629" max="15629" width="13.85546875" style="2" customWidth="1"/>
    <col min="15630" max="15633" width="9.140625" style="2" customWidth="1"/>
    <col min="15634" max="15872" width="8.85546875" style="2"/>
    <col min="15873" max="15873" width="46.140625" style="2" customWidth="1"/>
    <col min="15874" max="15874" width="30.7109375" style="2" customWidth="1"/>
    <col min="15875" max="15875" width="20.85546875" style="2" customWidth="1"/>
    <col min="15876" max="15877" width="20.42578125" style="2" customWidth="1"/>
    <col min="15878" max="15878" width="14.7109375" style="2" customWidth="1"/>
    <col min="15879" max="15879" width="14" style="2" customWidth="1"/>
    <col min="15880" max="15880" width="32.85546875" style="2" customWidth="1"/>
    <col min="15881" max="15881" width="11" style="2" customWidth="1"/>
    <col min="15882" max="15882" width="11.140625" style="2" customWidth="1"/>
    <col min="15883" max="15884" width="13.28515625" style="2" customWidth="1"/>
    <col min="15885" max="15885" width="13.85546875" style="2" customWidth="1"/>
    <col min="15886" max="15889" width="9.140625" style="2" customWidth="1"/>
    <col min="15890" max="16128" width="8.85546875" style="2"/>
    <col min="16129" max="16129" width="46.140625" style="2" customWidth="1"/>
    <col min="16130" max="16130" width="30.7109375" style="2" customWidth="1"/>
    <col min="16131" max="16131" width="20.85546875" style="2" customWidth="1"/>
    <col min="16132" max="16133" width="20.42578125" style="2" customWidth="1"/>
    <col min="16134" max="16134" width="14.7109375" style="2" customWidth="1"/>
    <col min="16135" max="16135" width="14" style="2" customWidth="1"/>
    <col min="16136" max="16136" width="32.85546875" style="2" customWidth="1"/>
    <col min="16137" max="16137" width="11" style="2" customWidth="1"/>
    <col min="16138" max="16138" width="11.140625" style="2" customWidth="1"/>
    <col min="16139" max="16140" width="13.28515625" style="2" customWidth="1"/>
    <col min="16141" max="16141" width="13.85546875" style="2" customWidth="1"/>
    <col min="16142" max="16145" width="9.140625" style="2" customWidth="1"/>
    <col min="16146" max="16384" width="8.85546875" style="2"/>
  </cols>
  <sheetData>
    <row r="1" spans="4:7">
      <c r="F1" s="576" t="s">
        <v>30</v>
      </c>
      <c r="G1" s="576"/>
    </row>
    <row r="2" spans="4:7">
      <c r="D2" s="576" t="s">
        <v>0</v>
      </c>
      <c r="E2" s="576"/>
      <c r="F2" s="576"/>
      <c r="G2" s="576"/>
    </row>
    <row r="3" spans="4:7">
      <c r="D3" s="576" t="s">
        <v>218</v>
      </c>
      <c r="E3" s="576"/>
      <c r="F3" s="576"/>
      <c r="G3" s="576"/>
    </row>
    <row r="4" spans="4:7" ht="16.7" customHeight="1">
      <c r="D4" s="576" t="s">
        <v>1</v>
      </c>
      <c r="E4" s="576"/>
      <c r="F4" s="576"/>
      <c r="G4" s="576"/>
    </row>
    <row r="5" spans="4:7">
      <c r="D5" s="213"/>
      <c r="E5" s="213"/>
      <c r="F5" s="213"/>
      <c r="G5" s="213"/>
    </row>
    <row r="7" spans="4:7" s="5" customFormat="1" ht="19.5" customHeight="1">
      <c r="D7" s="581" t="s">
        <v>2</v>
      </c>
      <c r="E7" s="581"/>
      <c r="F7" s="581"/>
      <c r="G7" s="581"/>
    </row>
    <row r="8" spans="4:7" s="5" customFormat="1" ht="15.75">
      <c r="D8" s="580" t="s">
        <v>3</v>
      </c>
      <c r="E8" s="580"/>
      <c r="F8" s="580"/>
      <c r="G8" s="580"/>
    </row>
    <row r="9" spans="4:7" s="5" customFormat="1" ht="15.75">
      <c r="D9" s="580" t="s">
        <v>219</v>
      </c>
      <c r="E9" s="580"/>
      <c r="F9" s="580"/>
      <c r="G9" s="580"/>
    </row>
    <row r="10" spans="4:7" s="5" customFormat="1" ht="15.75">
      <c r="D10" s="581" t="s">
        <v>4</v>
      </c>
      <c r="E10" s="581"/>
      <c r="F10" s="581"/>
      <c r="G10" s="581"/>
    </row>
    <row r="11" spans="4:7" s="5" customFormat="1" ht="21.75" customHeight="1"/>
    <row r="12" spans="4:7" s="5" customFormat="1" ht="19.5" customHeight="1">
      <c r="D12" s="581" t="s">
        <v>31</v>
      </c>
      <c r="E12" s="581"/>
      <c r="F12" s="581"/>
      <c r="G12" s="581"/>
    </row>
    <row r="13" spans="4:7" s="6" customFormat="1" ht="15.75">
      <c r="D13" s="580" t="s">
        <v>32</v>
      </c>
      <c r="E13" s="580"/>
      <c r="F13" s="580"/>
      <c r="G13" s="580"/>
    </row>
    <row r="14" spans="4:7" s="6" customFormat="1" ht="15.75">
      <c r="D14" s="580" t="s">
        <v>33</v>
      </c>
      <c r="E14" s="580"/>
      <c r="F14" s="580"/>
      <c r="G14" s="580"/>
    </row>
    <row r="15" spans="4:7" s="6" customFormat="1" ht="15.75">
      <c r="D15" s="627" t="s">
        <v>206</v>
      </c>
      <c r="E15" s="627"/>
      <c r="F15" s="627"/>
      <c r="G15" s="627"/>
    </row>
    <row r="16" spans="4:7" s="6" customFormat="1" ht="15.75">
      <c r="D16" s="580" t="s">
        <v>34</v>
      </c>
      <c r="E16" s="580"/>
      <c r="F16" s="580"/>
      <c r="G16" s="580"/>
    </row>
    <row r="17" spans="1:13" s="6" customFormat="1" ht="15.75">
      <c r="F17" s="280" t="s">
        <v>35</v>
      </c>
    </row>
    <row r="18" spans="1:13" s="6" customFormat="1" ht="18" customHeight="1"/>
    <row r="19" spans="1:13" s="6" customFormat="1" ht="18" customHeight="1">
      <c r="F19" s="215"/>
    </row>
    <row r="20" spans="1:13" s="9" customFormat="1" ht="15.75">
      <c r="A20" s="578" t="s">
        <v>5</v>
      </c>
      <c r="B20" s="578"/>
      <c r="C20" s="578"/>
      <c r="D20" s="578"/>
      <c r="E20" s="578"/>
      <c r="F20" s="578"/>
      <c r="G20" s="578"/>
      <c r="H20" s="7"/>
      <c r="I20" s="8"/>
    </row>
    <row r="21" spans="1:13" s="9" customFormat="1" ht="15.75">
      <c r="A21" s="585" t="s">
        <v>207</v>
      </c>
      <c r="B21" s="585"/>
      <c r="C21" s="585"/>
      <c r="D21" s="585"/>
      <c r="E21" s="585"/>
      <c r="F21" s="585"/>
      <c r="G21" s="585"/>
      <c r="H21" s="10"/>
      <c r="I21" s="8"/>
    </row>
    <row r="22" spans="1:13" s="9" customFormat="1" ht="15.75">
      <c r="A22" s="603" t="s">
        <v>6</v>
      </c>
      <c r="B22" s="603"/>
      <c r="C22" s="603"/>
      <c r="D22" s="603"/>
      <c r="E22" s="603"/>
      <c r="F22" s="603"/>
      <c r="G22" s="603"/>
      <c r="H22" s="11"/>
      <c r="I22" s="8"/>
    </row>
    <row r="23" spans="1:13" s="9" customFormat="1" ht="15" customHeight="1">
      <c r="A23" s="578" t="s">
        <v>36</v>
      </c>
      <c r="B23" s="578"/>
      <c r="C23" s="578"/>
      <c r="D23" s="578"/>
      <c r="E23" s="578"/>
      <c r="F23" s="578"/>
      <c r="G23" s="578"/>
      <c r="H23" s="7"/>
      <c r="I23" s="8"/>
    </row>
    <row r="24" spans="1:13" ht="18" customHeight="1">
      <c r="A24" s="12"/>
      <c r="B24" s="12"/>
      <c r="C24" s="13"/>
      <c r="D24" s="13"/>
      <c r="E24" s="13"/>
      <c r="F24" s="13"/>
      <c r="G24" s="13"/>
      <c r="H24" s="13"/>
      <c r="J24" s="14"/>
      <c r="K24" s="14"/>
      <c r="L24" s="14"/>
      <c r="M24" s="14"/>
    </row>
    <row r="25" spans="1:13" ht="49.5" customHeight="1">
      <c r="A25" s="577" t="s">
        <v>80</v>
      </c>
      <c r="B25" s="577"/>
      <c r="C25" s="577"/>
      <c r="D25" s="577"/>
      <c r="E25" s="577"/>
      <c r="F25" s="577"/>
      <c r="G25" s="577"/>
      <c r="H25" s="12"/>
      <c r="J25" s="14"/>
      <c r="K25" s="14"/>
      <c r="L25" s="14"/>
      <c r="M25" s="14"/>
    </row>
    <row r="26" spans="1:13" s="9" customFormat="1" ht="21.75" customHeight="1">
      <c r="A26" s="582" t="s">
        <v>205</v>
      </c>
      <c r="B26" s="582"/>
      <c r="C26" s="582"/>
      <c r="D26" s="582"/>
      <c r="E26" s="582"/>
      <c r="F26" s="582"/>
      <c r="G26" s="582"/>
      <c r="H26" s="13"/>
      <c r="I26" s="8"/>
      <c r="J26" s="13"/>
      <c r="K26" s="13"/>
      <c r="L26" s="13"/>
      <c r="M26" s="13"/>
    </row>
    <row r="27" spans="1:13" s="9" customFormat="1" ht="82.35" customHeight="1">
      <c r="A27" s="583" t="s">
        <v>143</v>
      </c>
      <c r="B27" s="583"/>
      <c r="C27" s="583"/>
      <c r="D27" s="583"/>
      <c r="E27" s="583"/>
      <c r="F27" s="583"/>
      <c r="G27" s="583"/>
      <c r="H27" s="15"/>
      <c r="I27" s="16"/>
      <c r="J27" s="17"/>
      <c r="K27" s="17"/>
      <c r="L27" s="17"/>
    </row>
    <row r="28" spans="1:13" s="18" customFormat="1" ht="17.25" customHeight="1">
      <c r="A28" s="5" t="s">
        <v>7</v>
      </c>
    </row>
    <row r="29" spans="1:13" s="18" customFormat="1" ht="15.75" customHeight="1">
      <c r="A29" s="584" t="s">
        <v>295</v>
      </c>
      <c r="B29" s="584"/>
      <c r="C29" s="584"/>
      <c r="D29" s="584"/>
      <c r="E29" s="584"/>
      <c r="F29" s="584"/>
      <c r="G29" s="584"/>
    </row>
    <row r="30" spans="1:13" s="18" customFormat="1" ht="18" customHeight="1">
      <c r="A30" s="588" t="s">
        <v>137</v>
      </c>
      <c r="B30" s="588"/>
      <c r="C30" s="588"/>
      <c r="D30" s="588"/>
      <c r="E30" s="588"/>
      <c r="F30" s="588"/>
      <c r="G30" s="588"/>
    </row>
    <row r="31" spans="1:13" s="18" customFormat="1" ht="16.7" customHeight="1">
      <c r="A31" s="5" t="s">
        <v>138</v>
      </c>
    </row>
    <row r="32" spans="1:13" s="18" customFormat="1" ht="15.75">
      <c r="A32" s="5" t="s">
        <v>139</v>
      </c>
    </row>
    <row r="33" spans="1:12" ht="26.45" customHeight="1">
      <c r="A33" s="628" t="s">
        <v>156</v>
      </c>
      <c r="B33" s="628"/>
      <c r="C33" s="628"/>
      <c r="D33" s="628"/>
      <c r="E33" s="628"/>
      <c r="F33" s="628"/>
      <c r="G33" s="628"/>
      <c r="H33" s="12"/>
      <c r="I33" s="19"/>
      <c r="J33" s="20"/>
      <c r="K33" s="20"/>
      <c r="L33" s="20"/>
    </row>
    <row r="34" spans="1:12" s="18" customFormat="1" ht="21.95" customHeight="1">
      <c r="A34" s="582" t="s">
        <v>343</v>
      </c>
      <c r="B34" s="582"/>
      <c r="C34" s="582"/>
      <c r="D34" s="582"/>
      <c r="E34" s="582"/>
      <c r="F34" s="582"/>
      <c r="G34" s="582"/>
    </row>
    <row r="35" spans="1:12" s="165" customFormat="1" ht="20.25" customHeight="1">
      <c r="A35" s="575" t="s">
        <v>67</v>
      </c>
      <c r="B35" s="575"/>
      <c r="C35" s="575"/>
      <c r="D35" s="575" t="s">
        <v>11</v>
      </c>
      <c r="E35" s="575" t="s">
        <v>68</v>
      </c>
      <c r="F35" s="575"/>
      <c r="G35" s="575"/>
    </row>
    <row r="36" spans="1:12" s="165" customFormat="1" ht="19.5" customHeight="1">
      <c r="A36" s="575"/>
      <c r="B36" s="575"/>
      <c r="C36" s="575"/>
      <c r="D36" s="575"/>
      <c r="E36" s="50" t="s">
        <v>17</v>
      </c>
      <c r="F36" s="556" t="s">
        <v>18</v>
      </c>
      <c r="G36" s="556" t="s">
        <v>38</v>
      </c>
      <c r="H36" s="165" t="s">
        <v>264</v>
      </c>
      <c r="I36" s="165" t="s">
        <v>15</v>
      </c>
      <c r="J36" s="165">
        <v>2016</v>
      </c>
    </row>
    <row r="37" spans="1:12" s="165" customFormat="1" ht="32.25" customHeight="1">
      <c r="A37" s="618" t="s">
        <v>409</v>
      </c>
      <c r="B37" s="618"/>
      <c r="C37" s="618"/>
      <c r="D37" s="565" t="s">
        <v>166</v>
      </c>
      <c r="E37" s="50">
        <v>110.5</v>
      </c>
      <c r="F37" s="568"/>
      <c r="G37" s="556"/>
      <c r="H37" s="165">
        <v>1404</v>
      </c>
      <c r="I37" s="165">
        <v>1129</v>
      </c>
      <c r="J37" s="165">
        <f>930</f>
        <v>930</v>
      </c>
    </row>
    <row r="38" spans="1:12" s="165" customFormat="1" ht="31.5">
      <c r="A38" s="618" t="s">
        <v>157</v>
      </c>
      <c r="B38" s="618"/>
      <c r="C38" s="618"/>
      <c r="D38" s="50" t="s">
        <v>70</v>
      </c>
      <c r="E38" s="50" t="s">
        <v>278</v>
      </c>
      <c r="F38" s="568"/>
      <c r="G38" s="556"/>
      <c r="H38" s="165">
        <v>11758</v>
      </c>
      <c r="I38" s="165">
        <v>11245</v>
      </c>
      <c r="J38" s="165">
        <v>10440</v>
      </c>
    </row>
    <row r="39" spans="1:12" s="165" customFormat="1" ht="31.5">
      <c r="A39" s="629" t="s">
        <v>203</v>
      </c>
      <c r="B39" s="630"/>
      <c r="C39" s="631"/>
      <c r="D39" s="50" t="s">
        <v>204</v>
      </c>
      <c r="E39" s="50">
        <v>9.9700000000000006</v>
      </c>
      <c r="F39" s="568"/>
      <c r="G39" s="556"/>
      <c r="H39" s="281">
        <f>H37/H38*100</f>
        <v>11.940806259567955</v>
      </c>
      <c r="I39" s="281">
        <f>I37/I38*100</f>
        <v>10.040017785682526</v>
      </c>
      <c r="J39" s="281">
        <f>J37/J38*100</f>
        <v>8.9080459770114953</v>
      </c>
      <c r="K39" s="281">
        <f>I39-0.2%</f>
        <v>10.038017785682525</v>
      </c>
      <c r="L39" s="281">
        <f>J39-0.2%</f>
        <v>8.9060459770114946</v>
      </c>
    </row>
    <row r="40" spans="1:12" s="165" customFormat="1" ht="30" customHeight="1">
      <c r="A40" s="618" t="s">
        <v>90</v>
      </c>
      <c r="B40" s="618"/>
      <c r="C40" s="618"/>
      <c r="D40" s="50" t="s">
        <v>166</v>
      </c>
      <c r="E40" s="50">
        <v>4.3</v>
      </c>
      <c r="F40" s="568"/>
      <c r="G40" s="556"/>
      <c r="I40" s="165">
        <f>I39-H39</f>
        <v>-1.900788473885429</v>
      </c>
      <c r="J40" s="165">
        <f>J39-I39</f>
        <v>-1.1319718086710306</v>
      </c>
    </row>
    <row r="41" spans="1:12" s="165" customFormat="1" ht="30" customHeight="1">
      <c r="A41" s="618" t="s">
        <v>410</v>
      </c>
      <c r="B41" s="618"/>
      <c r="C41" s="618"/>
      <c r="D41" s="565" t="s">
        <v>166</v>
      </c>
      <c r="E41" s="50">
        <v>1.61</v>
      </c>
      <c r="F41" s="568"/>
      <c r="G41" s="556"/>
      <c r="H41" s="165">
        <v>2013</v>
      </c>
      <c r="I41" s="561">
        <v>2014</v>
      </c>
      <c r="J41" s="561">
        <v>2015</v>
      </c>
    </row>
    <row r="42" spans="1:12" ht="112.35" customHeight="1">
      <c r="A42" s="591" t="s">
        <v>160</v>
      </c>
      <c r="B42" s="591"/>
      <c r="C42" s="591"/>
      <c r="D42" s="591"/>
      <c r="E42" s="591"/>
      <c r="F42" s="591"/>
      <c r="G42" s="591"/>
      <c r="H42" s="165">
        <v>8.0399999999999991</v>
      </c>
      <c r="I42" s="561">
        <v>5.84</v>
      </c>
      <c r="J42" s="561" t="s">
        <v>411</v>
      </c>
      <c r="K42" s="2">
        <f>J42-0.2%</f>
        <v>1.6180000000000001</v>
      </c>
    </row>
    <row r="43" spans="1:12" ht="15.75">
      <c r="A43" s="593"/>
      <c r="B43" s="593"/>
      <c r="C43" s="593"/>
      <c r="D43" s="593"/>
      <c r="E43" s="593"/>
      <c r="F43" s="593"/>
      <c r="G43" s="593"/>
      <c r="H43" s="21"/>
    </row>
    <row r="44" spans="1:12" ht="18.75" customHeight="1">
      <c r="A44" s="594" t="s">
        <v>9</v>
      </c>
      <c r="B44" s="594"/>
      <c r="C44" s="594"/>
      <c r="D44" s="594"/>
      <c r="E44" s="594"/>
      <c r="F44" s="594"/>
      <c r="G44" s="594"/>
      <c r="H44" s="3"/>
      <c r="I44" s="2"/>
    </row>
    <row r="45" spans="1:12" ht="30.95" customHeight="1">
      <c r="A45" s="595" t="s">
        <v>10</v>
      </c>
      <c r="B45" s="595" t="s">
        <v>11</v>
      </c>
      <c r="C45" s="216" t="s">
        <v>12</v>
      </c>
      <c r="D45" s="216" t="s">
        <v>13</v>
      </c>
      <c r="E45" s="599" t="s">
        <v>14</v>
      </c>
      <c r="F45" s="600"/>
      <c r="G45" s="601"/>
      <c r="H45" s="3"/>
      <c r="I45" s="2"/>
    </row>
    <row r="46" spans="1:12" ht="17.25" customHeight="1">
      <c r="A46" s="596"/>
      <c r="B46" s="598"/>
      <c r="C46" s="219" t="s">
        <v>15</v>
      </c>
      <c r="D46" s="219" t="s">
        <v>16</v>
      </c>
      <c r="E46" s="219" t="s">
        <v>17</v>
      </c>
      <c r="F46" s="219" t="s">
        <v>18</v>
      </c>
      <c r="G46" s="219" t="s">
        <v>38</v>
      </c>
      <c r="H46" s="3"/>
      <c r="I46" s="2"/>
    </row>
    <row r="47" spans="1:12" ht="33" customHeight="1">
      <c r="A47" s="24" t="s">
        <v>19</v>
      </c>
      <c r="B47" s="216" t="s">
        <v>20</v>
      </c>
      <c r="C47" s="25">
        <f>C108</f>
        <v>169661.9</v>
      </c>
      <c r="D47" s="25">
        <f t="shared" ref="D47:G47" si="0">D108</f>
        <v>429860.8</v>
      </c>
      <c r="E47" s="25">
        <f t="shared" si="0"/>
        <v>3844337</v>
      </c>
      <c r="F47" s="25">
        <f t="shared" si="0"/>
        <v>0</v>
      </c>
      <c r="G47" s="25">
        <f t="shared" si="0"/>
        <v>0</v>
      </c>
      <c r="H47" s="3"/>
      <c r="I47" s="2"/>
    </row>
    <row r="48" spans="1:12" ht="21.75" customHeight="1">
      <c r="A48" s="24" t="s">
        <v>21</v>
      </c>
      <c r="B48" s="216" t="s">
        <v>20</v>
      </c>
      <c r="C48" s="25">
        <f>C126</f>
        <v>3307861.1</v>
      </c>
      <c r="D48" s="25">
        <f t="shared" ref="D48:G48" si="1">D126</f>
        <v>3394402</v>
      </c>
      <c r="E48" s="25">
        <f t="shared" si="1"/>
        <v>62054</v>
      </c>
      <c r="F48" s="25">
        <f t="shared" si="1"/>
        <v>65296</v>
      </c>
      <c r="G48" s="25">
        <f t="shared" si="1"/>
        <v>65660</v>
      </c>
      <c r="H48" s="3"/>
      <c r="I48" s="2"/>
    </row>
    <row r="49" spans="1:13" ht="27.75" customHeight="1">
      <c r="A49" s="26" t="s">
        <v>22</v>
      </c>
      <c r="B49" s="218" t="s">
        <v>20</v>
      </c>
      <c r="C49" s="28">
        <f>C47+C48</f>
        <v>3477523</v>
      </c>
      <c r="D49" s="28">
        <f>D47+D48</f>
        <v>3824262.8</v>
      </c>
      <c r="E49" s="28">
        <f>E47+E48</f>
        <v>3906391</v>
      </c>
      <c r="F49" s="28">
        <f>F47+F48</f>
        <v>65296</v>
      </c>
      <c r="G49" s="28">
        <f>G47+G48</f>
        <v>65660</v>
      </c>
      <c r="H49" s="29"/>
      <c r="I49" s="14"/>
      <c r="J49" s="14"/>
      <c r="K49" s="14"/>
      <c r="L49" s="14"/>
    </row>
    <row r="50" spans="1:13" s="9" customFormat="1" ht="30.6" customHeight="1">
      <c r="A50" s="577" t="s">
        <v>23</v>
      </c>
      <c r="B50" s="577"/>
      <c r="C50" s="577"/>
      <c r="D50" s="577"/>
      <c r="E50" s="577"/>
      <c r="F50" s="577"/>
      <c r="G50" s="577"/>
      <c r="H50" s="577"/>
      <c r="I50" s="8"/>
      <c r="J50" s="13"/>
      <c r="K50" s="13"/>
      <c r="L50" s="13"/>
      <c r="M50" s="13"/>
    </row>
    <row r="51" spans="1:13" s="18" customFormat="1" ht="17.25" customHeight="1">
      <c r="A51" s="5" t="s">
        <v>24</v>
      </c>
    </row>
    <row r="52" spans="1:13" s="18" customFormat="1" ht="15.6" customHeight="1">
      <c r="A52" s="588" t="s">
        <v>137</v>
      </c>
      <c r="B52" s="588"/>
      <c r="C52" s="588"/>
      <c r="D52" s="588"/>
      <c r="E52" s="588"/>
      <c r="F52" s="588"/>
      <c r="G52" s="588"/>
    </row>
    <row r="53" spans="1:13" s="18" customFormat="1" ht="17.25" customHeight="1">
      <c r="A53" s="5" t="s">
        <v>139</v>
      </c>
      <c r="B53" s="30"/>
      <c r="C53" s="30"/>
      <c r="D53" s="30"/>
      <c r="E53" s="30"/>
      <c r="F53" s="30"/>
      <c r="G53" s="30"/>
    </row>
    <row r="54" spans="1:13" ht="115.9" customHeight="1">
      <c r="A54" s="591" t="s">
        <v>161</v>
      </c>
      <c r="B54" s="591"/>
      <c r="C54" s="591"/>
      <c r="D54" s="591"/>
      <c r="E54" s="591"/>
      <c r="F54" s="591"/>
      <c r="G54" s="591"/>
      <c r="H54" s="12"/>
    </row>
    <row r="55" spans="1:13" ht="25.5">
      <c r="A55" s="592" t="s">
        <v>25</v>
      </c>
      <c r="B55" s="586" t="s">
        <v>11</v>
      </c>
      <c r="C55" s="31" t="s">
        <v>12</v>
      </c>
      <c r="D55" s="31" t="s">
        <v>13</v>
      </c>
      <c r="E55" s="586" t="s">
        <v>14</v>
      </c>
      <c r="F55" s="586"/>
      <c r="G55" s="586"/>
      <c r="H55" s="32"/>
      <c r="I55" s="2"/>
    </row>
    <row r="56" spans="1:13" ht="14.25" customHeight="1">
      <c r="A56" s="592"/>
      <c r="B56" s="586"/>
      <c r="C56" s="216" t="s">
        <v>15</v>
      </c>
      <c r="D56" s="216" t="s">
        <v>16</v>
      </c>
      <c r="E56" s="216" t="s">
        <v>17</v>
      </c>
      <c r="F56" s="216" t="s">
        <v>18</v>
      </c>
      <c r="G56" s="216" t="s">
        <v>38</v>
      </c>
      <c r="H56" s="32"/>
      <c r="I56" s="2"/>
    </row>
    <row r="57" spans="1:13" ht="15.75">
      <c r="A57" s="33" t="s">
        <v>83</v>
      </c>
      <c r="B57" s="217" t="s">
        <v>44</v>
      </c>
      <c r="C57" s="150"/>
      <c r="D57" s="150"/>
      <c r="E57" s="150">
        <f t="shared" ref="E57" si="2">SUM(E58:E63)</f>
        <v>1579</v>
      </c>
      <c r="F57" s="150"/>
      <c r="G57" s="150"/>
      <c r="H57" s="32"/>
      <c r="I57" s="2"/>
    </row>
    <row r="58" spans="1:13" s="69" customFormat="1" ht="15.75" hidden="1">
      <c r="A58" s="164" t="s">
        <v>214</v>
      </c>
      <c r="B58" s="47"/>
      <c r="C58" s="163"/>
      <c r="D58" s="163"/>
      <c r="E58" s="163">
        <v>532</v>
      </c>
      <c r="F58" s="163"/>
      <c r="G58" s="163"/>
      <c r="H58" s="68"/>
    </row>
    <row r="59" spans="1:13" s="69" customFormat="1" ht="15.75" hidden="1">
      <c r="A59" s="164" t="s">
        <v>215</v>
      </c>
      <c r="B59" s="47"/>
      <c r="C59" s="163"/>
      <c r="D59" s="163"/>
      <c r="E59" s="163">
        <v>35</v>
      </c>
      <c r="F59" s="163"/>
      <c r="G59" s="163"/>
      <c r="H59" s="68"/>
    </row>
    <row r="60" spans="1:13" s="69" customFormat="1" ht="15.75" hidden="1">
      <c r="A60" s="164" t="s">
        <v>211</v>
      </c>
      <c r="B60" s="47"/>
      <c r="C60" s="163"/>
      <c r="D60" s="163"/>
      <c r="E60" s="163">
        <v>585</v>
      </c>
      <c r="F60" s="163"/>
      <c r="G60" s="163"/>
      <c r="H60" s="68"/>
    </row>
    <row r="61" spans="1:13" s="69" customFormat="1" ht="15.75" hidden="1">
      <c r="A61" s="164" t="s">
        <v>212</v>
      </c>
      <c r="B61" s="47"/>
      <c r="C61" s="163"/>
      <c r="D61" s="163"/>
      <c r="E61" s="163">
        <v>227</v>
      </c>
      <c r="F61" s="163"/>
      <c r="G61" s="163"/>
      <c r="H61" s="68"/>
    </row>
    <row r="62" spans="1:13" s="69" customFormat="1" ht="15.75" hidden="1">
      <c r="A62" s="164" t="s">
        <v>213</v>
      </c>
      <c r="B62" s="47"/>
      <c r="C62" s="163"/>
      <c r="D62" s="163"/>
      <c r="E62" s="163">
        <v>180</v>
      </c>
      <c r="F62" s="163"/>
      <c r="G62" s="163"/>
      <c r="H62" s="68"/>
    </row>
    <row r="63" spans="1:13" s="69" customFormat="1" ht="15.75" hidden="1">
      <c r="A63" s="164" t="s">
        <v>216</v>
      </c>
      <c r="B63" s="47"/>
      <c r="C63" s="163"/>
      <c r="D63" s="163"/>
      <c r="E63" s="163">
        <v>20</v>
      </c>
      <c r="F63" s="163"/>
      <c r="G63" s="163"/>
      <c r="H63" s="68"/>
    </row>
    <row r="64" spans="1:13" ht="18.75" customHeight="1">
      <c r="A64" s="33" t="s">
        <v>39</v>
      </c>
      <c r="B64" s="217" t="s">
        <v>44</v>
      </c>
      <c r="C64" s="150"/>
      <c r="D64" s="150"/>
      <c r="E64" s="150">
        <f t="shared" ref="E64" si="3">SUM(E65:E70)</f>
        <v>492996</v>
      </c>
      <c r="F64" s="150"/>
      <c r="G64" s="150"/>
      <c r="H64" s="32"/>
      <c r="I64" s="2"/>
    </row>
    <row r="65" spans="1:9" s="69" customFormat="1" ht="15.75" hidden="1">
      <c r="A65" s="164" t="s">
        <v>214</v>
      </c>
      <c r="B65" s="47"/>
      <c r="C65" s="163"/>
      <c r="D65" s="163"/>
      <c r="E65" s="163">
        <v>186726</v>
      </c>
      <c r="F65" s="163"/>
      <c r="G65" s="163"/>
      <c r="H65" s="68"/>
    </row>
    <row r="66" spans="1:9" s="69" customFormat="1" ht="15.75" hidden="1">
      <c r="A66" s="164" t="s">
        <v>215</v>
      </c>
      <c r="B66" s="47"/>
      <c r="C66" s="163"/>
      <c r="D66" s="163"/>
      <c r="E66" s="163">
        <v>8824</v>
      </c>
      <c r="F66" s="163"/>
      <c r="G66" s="163"/>
      <c r="H66" s="68"/>
    </row>
    <row r="67" spans="1:9" s="69" customFormat="1" ht="15.75" hidden="1">
      <c r="A67" s="164" t="s">
        <v>211</v>
      </c>
      <c r="B67" s="47"/>
      <c r="C67" s="163"/>
      <c r="D67" s="163"/>
      <c r="E67" s="163">
        <v>168093</v>
      </c>
      <c r="F67" s="163"/>
      <c r="G67" s="163"/>
      <c r="H67" s="68"/>
    </row>
    <row r="68" spans="1:9" s="69" customFormat="1" ht="15.75" hidden="1">
      <c r="A68" s="164" t="s">
        <v>212</v>
      </c>
      <c r="B68" s="47"/>
      <c r="C68" s="163"/>
      <c r="D68" s="163"/>
      <c r="E68" s="163">
        <v>70042</v>
      </c>
      <c r="F68" s="163"/>
      <c r="G68" s="163"/>
      <c r="H68" s="68"/>
    </row>
    <row r="69" spans="1:9" s="69" customFormat="1" ht="15.75" hidden="1">
      <c r="A69" s="164" t="s">
        <v>213</v>
      </c>
      <c r="B69" s="47"/>
      <c r="C69" s="163"/>
      <c r="D69" s="163"/>
      <c r="E69" s="163">
        <v>59311</v>
      </c>
      <c r="F69" s="163"/>
      <c r="G69" s="163"/>
      <c r="H69" s="68"/>
    </row>
    <row r="70" spans="1:9" s="69" customFormat="1" ht="15.75" hidden="1">
      <c r="A70" s="164" t="s">
        <v>216</v>
      </c>
      <c r="B70" s="47"/>
      <c r="C70" s="163"/>
      <c r="D70" s="163"/>
      <c r="E70" s="163"/>
      <c r="F70" s="163"/>
      <c r="G70" s="163"/>
      <c r="H70" s="68"/>
    </row>
    <row r="71" spans="1:9" ht="30">
      <c r="A71" s="33" t="s">
        <v>40</v>
      </c>
      <c r="B71" s="217" t="s">
        <v>44</v>
      </c>
      <c r="C71" s="150"/>
      <c r="D71" s="150"/>
      <c r="E71" s="150">
        <f t="shared" ref="E71" si="4">SUM(E72:E77)</f>
        <v>13815</v>
      </c>
      <c r="F71" s="150"/>
      <c r="G71" s="150"/>
      <c r="H71" s="32"/>
      <c r="I71" s="2"/>
    </row>
    <row r="72" spans="1:9" s="69" customFormat="1" ht="15.75" hidden="1">
      <c r="A72" s="164" t="s">
        <v>214</v>
      </c>
      <c r="B72" s="47"/>
      <c r="C72" s="163"/>
      <c r="D72" s="163"/>
      <c r="E72" s="163">
        <v>1790</v>
      </c>
      <c r="F72" s="163"/>
      <c r="G72" s="163"/>
      <c r="H72" s="68"/>
    </row>
    <row r="73" spans="1:9" s="69" customFormat="1" ht="15.75" hidden="1">
      <c r="A73" s="164" t="s">
        <v>215</v>
      </c>
      <c r="B73" s="47"/>
      <c r="C73" s="163"/>
      <c r="D73" s="163"/>
      <c r="E73" s="163">
        <v>76</v>
      </c>
      <c r="F73" s="163"/>
      <c r="G73" s="163"/>
      <c r="H73" s="68"/>
    </row>
    <row r="74" spans="1:9" s="69" customFormat="1" ht="15.75" hidden="1">
      <c r="A74" s="164" t="s">
        <v>211</v>
      </c>
      <c r="B74" s="47"/>
      <c r="C74" s="163"/>
      <c r="D74" s="163"/>
      <c r="E74" s="163">
        <v>2949</v>
      </c>
      <c r="F74" s="163"/>
      <c r="G74" s="163"/>
      <c r="H74" s="68"/>
    </row>
    <row r="75" spans="1:9" s="69" customFormat="1" ht="15.75" hidden="1">
      <c r="A75" s="164" t="s">
        <v>212</v>
      </c>
      <c r="B75" s="47"/>
      <c r="C75" s="163"/>
      <c r="D75" s="163"/>
      <c r="E75" s="163">
        <v>8343</v>
      </c>
      <c r="F75" s="163"/>
      <c r="G75" s="163"/>
      <c r="H75" s="68"/>
    </row>
    <row r="76" spans="1:9" s="69" customFormat="1" ht="15.75" hidden="1">
      <c r="A76" s="164" t="s">
        <v>213</v>
      </c>
      <c r="B76" s="47"/>
      <c r="C76" s="163"/>
      <c r="D76" s="163"/>
      <c r="E76" s="163">
        <v>657</v>
      </c>
      <c r="F76" s="163"/>
      <c r="G76" s="163"/>
      <c r="H76" s="68"/>
    </row>
    <row r="77" spans="1:9" s="69" customFormat="1" ht="15.75" hidden="1">
      <c r="A77" s="164" t="s">
        <v>216</v>
      </c>
      <c r="B77" s="47"/>
      <c r="C77" s="163"/>
      <c r="D77" s="163"/>
      <c r="E77" s="163"/>
      <c r="F77" s="163"/>
      <c r="G77" s="163"/>
      <c r="H77" s="68"/>
    </row>
    <row r="78" spans="1:9" ht="30">
      <c r="A78" s="33" t="s">
        <v>41</v>
      </c>
      <c r="B78" s="217" t="s">
        <v>44</v>
      </c>
      <c r="C78" s="150"/>
      <c r="D78" s="150"/>
      <c r="E78" s="150">
        <f t="shared" ref="E78" si="5">SUM(E79:E84)</f>
        <v>30206</v>
      </c>
      <c r="F78" s="150"/>
      <c r="G78" s="150"/>
      <c r="H78" s="32"/>
      <c r="I78" s="2"/>
    </row>
    <row r="79" spans="1:9" s="69" customFormat="1" ht="15.75" hidden="1">
      <c r="A79" s="164" t="s">
        <v>214</v>
      </c>
      <c r="B79" s="47"/>
      <c r="C79" s="163"/>
      <c r="D79" s="163"/>
      <c r="E79" s="163">
        <v>25150</v>
      </c>
      <c r="F79" s="163"/>
      <c r="G79" s="163"/>
      <c r="H79" s="68"/>
    </row>
    <row r="80" spans="1:9" s="69" customFormat="1" ht="15.75" hidden="1">
      <c r="A80" s="164" t="s">
        <v>215</v>
      </c>
      <c r="B80" s="47"/>
      <c r="C80" s="163"/>
      <c r="D80" s="163"/>
      <c r="E80" s="163"/>
      <c r="F80" s="163"/>
      <c r="G80" s="163"/>
      <c r="H80" s="68"/>
    </row>
    <row r="81" spans="1:9" s="69" customFormat="1" ht="15.75" hidden="1">
      <c r="A81" s="164" t="s">
        <v>211</v>
      </c>
      <c r="B81" s="47"/>
      <c r="C81" s="163"/>
      <c r="D81" s="163"/>
      <c r="E81" s="163"/>
      <c r="F81" s="163"/>
      <c r="G81" s="163"/>
      <c r="H81" s="68"/>
    </row>
    <row r="82" spans="1:9" s="69" customFormat="1" ht="15.75" hidden="1">
      <c r="A82" s="164" t="s">
        <v>212</v>
      </c>
      <c r="B82" s="47"/>
      <c r="C82" s="163"/>
      <c r="D82" s="163"/>
      <c r="E82" s="163"/>
      <c r="F82" s="163"/>
      <c r="G82" s="163"/>
      <c r="H82" s="68"/>
    </row>
    <row r="83" spans="1:9" s="69" customFormat="1" ht="15.75" hidden="1">
      <c r="A83" s="164" t="s">
        <v>213</v>
      </c>
      <c r="B83" s="47"/>
      <c r="C83" s="163"/>
      <c r="D83" s="163"/>
      <c r="E83" s="163"/>
      <c r="F83" s="163"/>
      <c r="G83" s="163"/>
      <c r="H83" s="68"/>
    </row>
    <row r="84" spans="1:9" s="69" customFormat="1" ht="15.75" hidden="1">
      <c r="A84" s="164" t="s">
        <v>216</v>
      </c>
      <c r="B84" s="47"/>
      <c r="C84" s="163"/>
      <c r="D84" s="163"/>
      <c r="E84" s="163">
        <v>5056</v>
      </c>
      <c r="F84" s="163"/>
      <c r="G84" s="163"/>
      <c r="H84" s="68"/>
    </row>
    <row r="85" spans="1:9" ht="31.5" customHeight="1">
      <c r="A85" s="33" t="s">
        <v>42</v>
      </c>
      <c r="B85" s="217" t="s">
        <v>44</v>
      </c>
      <c r="C85" s="150"/>
      <c r="D85" s="150"/>
      <c r="E85" s="150">
        <f t="shared" ref="E85" si="6">SUM(E86:E91)</f>
        <v>5241</v>
      </c>
      <c r="F85" s="150"/>
      <c r="G85" s="150"/>
      <c r="H85" s="32"/>
      <c r="I85" s="2"/>
    </row>
    <row r="86" spans="1:9" s="69" customFormat="1" ht="15.75" hidden="1">
      <c r="A86" s="164" t="s">
        <v>214</v>
      </c>
      <c r="B86" s="47"/>
      <c r="C86" s="163"/>
      <c r="D86" s="163"/>
      <c r="E86" s="163">
        <v>185</v>
      </c>
      <c r="F86" s="163"/>
      <c r="G86" s="163"/>
      <c r="H86" s="68"/>
    </row>
    <row r="87" spans="1:9" s="69" customFormat="1" ht="15.75" hidden="1">
      <c r="A87" s="164" t="s">
        <v>215</v>
      </c>
      <c r="B87" s="47"/>
      <c r="C87" s="163"/>
      <c r="D87" s="163"/>
      <c r="E87" s="163"/>
      <c r="F87" s="163"/>
      <c r="G87" s="163"/>
      <c r="H87" s="68"/>
    </row>
    <row r="88" spans="1:9" s="69" customFormat="1" ht="15.75" hidden="1">
      <c r="A88" s="164" t="s">
        <v>211</v>
      </c>
      <c r="B88" s="47"/>
      <c r="C88" s="163"/>
      <c r="D88" s="163"/>
      <c r="E88" s="163"/>
      <c r="F88" s="163"/>
      <c r="G88" s="163"/>
      <c r="H88" s="68"/>
    </row>
    <row r="89" spans="1:9" s="69" customFormat="1" ht="15.75" hidden="1">
      <c r="A89" s="164" t="s">
        <v>212</v>
      </c>
      <c r="B89" s="47"/>
      <c r="C89" s="163"/>
      <c r="D89" s="163"/>
      <c r="E89" s="163"/>
      <c r="F89" s="163"/>
      <c r="G89" s="163"/>
      <c r="H89" s="68"/>
    </row>
    <row r="90" spans="1:9" s="69" customFormat="1" ht="15.75" hidden="1">
      <c r="A90" s="164" t="s">
        <v>213</v>
      </c>
      <c r="B90" s="47"/>
      <c r="C90" s="163"/>
      <c r="D90" s="163"/>
      <c r="E90" s="163"/>
      <c r="F90" s="163"/>
      <c r="G90" s="163"/>
      <c r="H90" s="68"/>
    </row>
    <row r="91" spans="1:9" s="69" customFormat="1" ht="15.75" hidden="1">
      <c r="A91" s="164" t="s">
        <v>216</v>
      </c>
      <c r="B91" s="47"/>
      <c r="C91" s="163"/>
      <c r="D91" s="163"/>
      <c r="E91" s="163">
        <v>5056</v>
      </c>
      <c r="F91" s="163"/>
      <c r="G91" s="163"/>
      <c r="H91" s="68"/>
    </row>
    <row r="92" spans="1:9" ht="31.5" customHeight="1">
      <c r="A92" s="33" t="s">
        <v>43</v>
      </c>
      <c r="B92" s="217" t="s">
        <v>44</v>
      </c>
      <c r="C92" s="150"/>
      <c r="D92" s="150"/>
      <c r="E92" s="150">
        <f>SUM(E93:E98)</f>
        <v>124490</v>
      </c>
      <c r="F92" s="150"/>
      <c r="G92" s="150"/>
      <c r="H92" s="32"/>
      <c r="I92" s="2"/>
    </row>
    <row r="93" spans="1:9" s="69" customFormat="1" ht="15.75" hidden="1">
      <c r="A93" s="164" t="s">
        <v>214</v>
      </c>
      <c r="B93" s="47"/>
      <c r="C93" s="163">
        <v>17173</v>
      </c>
      <c r="D93" s="163">
        <v>14460</v>
      </c>
      <c r="E93" s="163">
        <v>46710</v>
      </c>
      <c r="F93" s="163"/>
      <c r="G93" s="163"/>
      <c r="H93" s="68"/>
    </row>
    <row r="94" spans="1:9" s="69" customFormat="1" ht="15.75" hidden="1">
      <c r="A94" s="164" t="s">
        <v>215</v>
      </c>
      <c r="B94" s="47"/>
      <c r="C94" s="163"/>
      <c r="D94" s="163"/>
      <c r="E94" s="163"/>
      <c r="F94" s="163"/>
      <c r="G94" s="163"/>
      <c r="H94" s="68"/>
    </row>
    <row r="95" spans="1:9" s="69" customFormat="1" ht="15.75" hidden="1">
      <c r="A95" s="164" t="s">
        <v>211</v>
      </c>
      <c r="B95" s="47"/>
      <c r="C95" s="163">
        <v>36000</v>
      </c>
      <c r="D95" s="163">
        <v>36000</v>
      </c>
      <c r="E95" s="163">
        <v>36000</v>
      </c>
      <c r="F95" s="163"/>
      <c r="G95" s="163"/>
      <c r="H95" s="68"/>
    </row>
    <row r="96" spans="1:9" s="69" customFormat="1" ht="15.75" hidden="1">
      <c r="A96" s="164" t="s">
        <v>212</v>
      </c>
      <c r="B96" s="47"/>
      <c r="C96" s="163"/>
      <c r="D96" s="163"/>
      <c r="E96" s="163"/>
      <c r="F96" s="163"/>
      <c r="G96" s="163"/>
      <c r="H96" s="68"/>
    </row>
    <row r="97" spans="1:13" s="69" customFormat="1" ht="15.75" hidden="1">
      <c r="A97" s="164" t="s">
        <v>213</v>
      </c>
      <c r="B97" s="47"/>
      <c r="C97" s="163"/>
      <c r="D97" s="163"/>
      <c r="E97" s="163">
        <v>41780</v>
      </c>
      <c r="F97" s="163"/>
      <c r="G97" s="163"/>
      <c r="H97" s="68"/>
    </row>
    <row r="98" spans="1:13" s="69" customFormat="1" ht="15.75" hidden="1">
      <c r="A98" s="164" t="s">
        <v>216</v>
      </c>
      <c r="B98" s="47"/>
      <c r="C98" s="163"/>
      <c r="D98" s="163"/>
      <c r="E98" s="163"/>
      <c r="F98" s="163"/>
      <c r="G98" s="163"/>
      <c r="H98" s="68"/>
    </row>
    <row r="99" spans="1:13" s="283" customFormat="1" ht="32.25" customHeight="1">
      <c r="A99" s="33" t="s">
        <v>116</v>
      </c>
      <c r="B99" s="217" t="s">
        <v>95</v>
      </c>
      <c r="C99" s="150">
        <v>1</v>
      </c>
      <c r="D99" s="150">
        <v>1</v>
      </c>
      <c r="E99" s="150">
        <v>2</v>
      </c>
      <c r="F99" s="150"/>
      <c r="G99" s="150"/>
      <c r="H99" s="282"/>
    </row>
    <row r="100" spans="1:13" s="283" customFormat="1" ht="32.25" customHeight="1">
      <c r="A100" s="33" t="s">
        <v>117</v>
      </c>
      <c r="B100" s="217" t="s">
        <v>95</v>
      </c>
      <c r="C100" s="150">
        <v>39</v>
      </c>
      <c r="D100" s="150">
        <v>39</v>
      </c>
      <c r="E100" s="150">
        <v>26</v>
      </c>
      <c r="F100" s="150"/>
      <c r="G100" s="150"/>
      <c r="H100" s="282"/>
    </row>
    <row r="101" spans="1:13" ht="12" customHeight="1">
      <c r="A101" s="36"/>
      <c r="B101" s="37"/>
      <c r="C101" s="38"/>
      <c r="D101" s="38"/>
      <c r="E101" s="38"/>
      <c r="F101" s="38"/>
      <c r="G101" s="38"/>
      <c r="H101" s="32"/>
      <c r="I101" s="2"/>
    </row>
    <row r="102" spans="1:13" s="276" customFormat="1" ht="12.75" customHeight="1">
      <c r="A102" s="624" t="s">
        <v>26</v>
      </c>
      <c r="B102" s="624" t="s">
        <v>11</v>
      </c>
      <c r="C102" s="624" t="s">
        <v>305</v>
      </c>
      <c r="D102" s="624" t="s">
        <v>306</v>
      </c>
      <c r="E102" s="624" t="s">
        <v>68</v>
      </c>
      <c r="F102" s="624"/>
      <c r="G102" s="624"/>
      <c r="H102" s="275"/>
    </row>
    <row r="103" spans="1:13" s="276" customFormat="1" ht="18" customHeight="1">
      <c r="A103" s="624"/>
      <c r="B103" s="624"/>
      <c r="C103" s="624"/>
      <c r="D103" s="624"/>
      <c r="E103" s="277" t="s">
        <v>17</v>
      </c>
      <c r="F103" s="277" t="s">
        <v>18</v>
      </c>
      <c r="G103" s="277" t="s">
        <v>38</v>
      </c>
      <c r="H103" s="275"/>
    </row>
    <row r="104" spans="1:13" s="276" customFormat="1" ht="35.25" customHeight="1">
      <c r="A104" s="284" t="s">
        <v>222</v>
      </c>
      <c r="B104" s="277" t="s">
        <v>20</v>
      </c>
      <c r="C104" s="278">
        <v>169661.9</v>
      </c>
      <c r="D104" s="278">
        <f>D105+D106+D107</f>
        <v>429860.8</v>
      </c>
      <c r="E104" s="278">
        <f>E105+E106+E107</f>
        <v>3844337</v>
      </c>
      <c r="F104" s="278"/>
      <c r="G104" s="278"/>
      <c r="H104" s="275"/>
    </row>
    <row r="105" spans="1:13" s="276" customFormat="1" ht="31.5">
      <c r="A105" s="284" t="s">
        <v>300</v>
      </c>
      <c r="B105" s="277" t="s">
        <v>20</v>
      </c>
      <c r="C105" s="278"/>
      <c r="D105" s="278">
        <f>84983-29047</f>
        <v>55936</v>
      </c>
      <c r="E105" s="278"/>
      <c r="F105" s="278"/>
      <c r="G105" s="278"/>
      <c r="H105" s="275"/>
    </row>
    <row r="106" spans="1:13" s="276" customFormat="1" ht="15.75">
      <c r="A106" s="284" t="s">
        <v>235</v>
      </c>
      <c r="B106" s="277" t="s">
        <v>20</v>
      </c>
      <c r="C106" s="278"/>
      <c r="D106" s="278">
        <f>326435-12079.2-21618</f>
        <v>292737.8</v>
      </c>
      <c r="E106" s="278"/>
      <c r="F106" s="278"/>
      <c r="G106" s="278"/>
      <c r="H106" s="285">
        <f>D106-E106</f>
        <v>292737.8</v>
      </c>
    </row>
    <row r="107" spans="1:13" s="276" customFormat="1" ht="15.75">
      <c r="A107" s="284" t="s">
        <v>226</v>
      </c>
      <c r="B107" s="277" t="s">
        <v>20</v>
      </c>
      <c r="C107" s="278">
        <v>99128.9</v>
      </c>
      <c r="D107" s="278">
        <f>64499+2519+14212-43</f>
        <v>81187</v>
      </c>
      <c r="E107" s="278">
        <f>3793790+50547</f>
        <v>3844337</v>
      </c>
      <c r="F107" s="278"/>
      <c r="G107" s="278"/>
      <c r="H107" s="275"/>
    </row>
    <row r="108" spans="1:13" s="276" customFormat="1" ht="31.5">
      <c r="A108" s="286" t="s">
        <v>27</v>
      </c>
      <c r="B108" s="287" t="s">
        <v>20</v>
      </c>
      <c r="C108" s="288">
        <f>C104</f>
        <v>169661.9</v>
      </c>
      <c r="D108" s="288">
        <f>D104</f>
        <v>429860.8</v>
      </c>
      <c r="E108" s="288">
        <f>E104</f>
        <v>3844337</v>
      </c>
      <c r="F108" s="288">
        <f>F104</f>
        <v>0</v>
      </c>
      <c r="G108" s="288"/>
      <c r="H108" s="275"/>
      <c r="J108" s="289"/>
      <c r="K108" s="289"/>
      <c r="L108" s="289"/>
    </row>
    <row r="109" spans="1:13" s="276" customFormat="1" ht="3" customHeight="1">
      <c r="A109" s="290"/>
      <c r="B109" s="290"/>
      <c r="C109" s="291"/>
      <c r="D109" s="292"/>
      <c r="E109" s="292"/>
      <c r="F109" s="292"/>
      <c r="G109" s="292"/>
      <c r="H109" s="292"/>
      <c r="I109" s="275"/>
      <c r="K109" s="289"/>
      <c r="L109" s="289"/>
      <c r="M109" s="289"/>
    </row>
    <row r="110" spans="1:13" s="276" customFormat="1" ht="15.75" customHeight="1">
      <c r="A110" s="625" t="s">
        <v>309</v>
      </c>
      <c r="B110" s="625"/>
      <c r="C110" s="625"/>
      <c r="D110" s="625"/>
      <c r="E110" s="625"/>
      <c r="F110" s="625"/>
      <c r="G110" s="625"/>
      <c r="H110" s="293"/>
      <c r="I110" s="275"/>
    </row>
    <row r="111" spans="1:13" s="276" customFormat="1" ht="21" customHeight="1">
      <c r="A111" s="625" t="s">
        <v>310</v>
      </c>
      <c r="B111" s="625"/>
      <c r="C111" s="625"/>
      <c r="D111" s="625"/>
      <c r="E111" s="625"/>
      <c r="F111" s="625"/>
      <c r="G111" s="625"/>
      <c r="H111" s="294"/>
      <c r="I111" s="275"/>
    </row>
    <row r="112" spans="1:13" s="276" customFormat="1" ht="14.25" customHeight="1">
      <c r="A112" s="626" t="s">
        <v>287</v>
      </c>
      <c r="B112" s="626"/>
      <c r="C112" s="626"/>
      <c r="D112" s="626"/>
      <c r="E112" s="626"/>
      <c r="F112" s="626"/>
      <c r="G112" s="626"/>
      <c r="H112" s="295"/>
      <c r="I112" s="275"/>
    </row>
    <row r="113" spans="1:256" s="276" customFormat="1" ht="21" customHeight="1">
      <c r="A113" s="626" t="s">
        <v>268</v>
      </c>
      <c r="B113" s="626"/>
      <c r="C113" s="626"/>
      <c r="D113" s="626"/>
      <c r="E113" s="626"/>
      <c r="F113" s="626"/>
      <c r="G113" s="626"/>
      <c r="H113" s="290"/>
      <c r="I113" s="275"/>
      <c r="K113" s="276">
        <f>429860.8-451478.8</f>
        <v>-21618</v>
      </c>
    </row>
    <row r="114" spans="1:256" s="276" customFormat="1" ht="51" customHeight="1">
      <c r="A114" s="625" t="s">
        <v>311</v>
      </c>
      <c r="B114" s="625"/>
      <c r="C114" s="625"/>
      <c r="D114" s="625"/>
      <c r="E114" s="625"/>
      <c r="F114" s="625"/>
      <c r="G114" s="625"/>
      <c r="H114" s="293"/>
      <c r="I114" s="275"/>
    </row>
    <row r="115" spans="1:256" s="276" customFormat="1" ht="5.25" customHeight="1">
      <c r="A115" s="294"/>
      <c r="B115" s="293"/>
      <c r="C115" s="293"/>
      <c r="D115" s="293"/>
      <c r="E115" s="293"/>
      <c r="F115" s="293"/>
      <c r="G115" s="293"/>
      <c r="H115" s="293"/>
      <c r="I115" s="275"/>
    </row>
    <row r="116" spans="1:256" s="276" customFormat="1" ht="15.75">
      <c r="A116" s="624" t="s">
        <v>25</v>
      </c>
      <c r="B116" s="624" t="s">
        <v>11</v>
      </c>
      <c r="C116" s="624" t="s">
        <v>305</v>
      </c>
      <c r="D116" s="624" t="s">
        <v>306</v>
      </c>
      <c r="E116" s="624" t="s">
        <v>68</v>
      </c>
      <c r="F116" s="624"/>
      <c r="G116" s="624"/>
      <c r="H116" s="275"/>
    </row>
    <row r="117" spans="1:256" s="276" customFormat="1" ht="15.75">
      <c r="A117" s="624"/>
      <c r="B117" s="624"/>
      <c r="C117" s="624"/>
      <c r="D117" s="624"/>
      <c r="E117" s="277" t="s">
        <v>17</v>
      </c>
      <c r="F117" s="277" t="s">
        <v>18</v>
      </c>
      <c r="G117" s="277" t="s">
        <v>38</v>
      </c>
      <c r="H117" s="275"/>
    </row>
    <row r="118" spans="1:256" s="276" customFormat="1" ht="31.5">
      <c r="A118" s="279" t="s">
        <v>312</v>
      </c>
      <c r="B118" s="277" t="s">
        <v>95</v>
      </c>
      <c r="C118" s="277">
        <v>3527</v>
      </c>
      <c r="D118" s="277">
        <v>1350</v>
      </c>
      <c r="E118" s="277"/>
      <c r="F118" s="277"/>
      <c r="G118" s="277"/>
      <c r="H118" s="275" t="s">
        <v>214</v>
      </c>
    </row>
    <row r="119" spans="1:256" s="276" customFormat="1" ht="47.25">
      <c r="A119" s="279" t="s">
        <v>313</v>
      </c>
      <c r="B119" s="277" t="s">
        <v>95</v>
      </c>
      <c r="C119" s="277">
        <v>8436</v>
      </c>
      <c r="D119" s="277">
        <v>8200</v>
      </c>
      <c r="E119" s="277"/>
      <c r="F119" s="277"/>
      <c r="G119" s="277"/>
      <c r="H119" s="275" t="s">
        <v>314</v>
      </c>
    </row>
    <row r="120" spans="1:256" s="276" customFormat="1" ht="47.25">
      <c r="A120" s="279" t="s">
        <v>315</v>
      </c>
      <c r="B120" s="277" t="s">
        <v>95</v>
      </c>
      <c r="C120" s="277">
        <v>2988</v>
      </c>
      <c r="D120" s="277">
        <v>3089</v>
      </c>
      <c r="E120" s="277"/>
      <c r="F120" s="277"/>
      <c r="G120" s="277"/>
      <c r="H120" s="275" t="s">
        <v>211</v>
      </c>
    </row>
    <row r="121" spans="1:256" s="276" customFormat="1" ht="31.5">
      <c r="A121" s="279" t="s">
        <v>316</v>
      </c>
      <c r="B121" s="277" t="s">
        <v>95</v>
      </c>
      <c r="C121" s="277">
        <v>709</v>
      </c>
      <c r="D121" s="277">
        <v>664</v>
      </c>
      <c r="E121" s="483">
        <v>65</v>
      </c>
      <c r="F121" s="483">
        <v>65</v>
      </c>
      <c r="G121" s="483">
        <v>65</v>
      </c>
      <c r="H121" s="275" t="s">
        <v>213</v>
      </c>
    </row>
    <row r="122" spans="1:256" s="276" customFormat="1" ht="15.75">
      <c r="A122" s="293"/>
      <c r="B122" s="293"/>
      <c r="C122" s="293"/>
      <c r="D122" s="293"/>
      <c r="E122" s="293"/>
      <c r="F122" s="293"/>
      <c r="G122" s="293"/>
      <c r="H122" s="293"/>
      <c r="I122" s="275"/>
    </row>
    <row r="123" spans="1:256" s="276" customFormat="1" ht="15.75">
      <c r="A123" s="624" t="s">
        <v>26</v>
      </c>
      <c r="B123" s="624" t="s">
        <v>11</v>
      </c>
      <c r="C123" s="624" t="s">
        <v>305</v>
      </c>
      <c r="D123" s="624" t="s">
        <v>306</v>
      </c>
      <c r="E123" s="624" t="s">
        <v>68</v>
      </c>
      <c r="F123" s="624"/>
      <c r="G123" s="624"/>
      <c r="H123" s="275"/>
    </row>
    <row r="124" spans="1:256" s="276" customFormat="1" ht="23.25" customHeight="1">
      <c r="A124" s="624"/>
      <c r="B124" s="624"/>
      <c r="C124" s="624"/>
      <c r="D124" s="624"/>
      <c r="E124" s="277" t="s">
        <v>17</v>
      </c>
      <c r="F124" s="277" t="s">
        <v>18</v>
      </c>
      <c r="G124" s="277" t="s">
        <v>38</v>
      </c>
      <c r="H124" s="275"/>
    </row>
    <row r="125" spans="1:256" s="276" customFormat="1" ht="15.75">
      <c r="A125" s="284" t="s">
        <v>21</v>
      </c>
      <c r="B125" s="277" t="s">
        <v>20</v>
      </c>
      <c r="C125" s="278">
        <v>3307861.1</v>
      </c>
      <c r="D125" s="278">
        <f>3394402</f>
        <v>3394402</v>
      </c>
      <c r="E125" s="278">
        <v>62054</v>
      </c>
      <c r="F125" s="278">
        <v>65296</v>
      </c>
      <c r="G125" s="278">
        <v>65660</v>
      </c>
      <c r="H125" s="275"/>
      <c r="IV125" s="275"/>
    </row>
    <row r="126" spans="1:256" s="276" customFormat="1" ht="31.5">
      <c r="A126" s="286" t="s">
        <v>27</v>
      </c>
      <c r="B126" s="287" t="s">
        <v>20</v>
      </c>
      <c r="C126" s="288">
        <f>C125</f>
        <v>3307861.1</v>
      </c>
      <c r="D126" s="288">
        <f>D125</f>
        <v>3394402</v>
      </c>
      <c r="E126" s="288">
        <f>E125</f>
        <v>62054</v>
      </c>
      <c r="F126" s="288">
        <f>F125</f>
        <v>65296</v>
      </c>
      <c r="G126" s="288">
        <f>G125</f>
        <v>65660</v>
      </c>
      <c r="H126" s="275"/>
      <c r="IV126" s="275"/>
    </row>
  </sheetData>
  <mergeCells count="64">
    <mergeCell ref="A110:G110"/>
    <mergeCell ref="A55:A56"/>
    <mergeCell ref="B55:B56"/>
    <mergeCell ref="E55:G55"/>
    <mergeCell ref="A102:A103"/>
    <mergeCell ref="B102:B103"/>
    <mergeCell ref="E102:G102"/>
    <mergeCell ref="C102:C103"/>
    <mergeCell ref="D102:D103"/>
    <mergeCell ref="A54:G54"/>
    <mergeCell ref="A43:G43"/>
    <mergeCell ref="A44:G44"/>
    <mergeCell ref="A45:A46"/>
    <mergeCell ref="B45:B46"/>
    <mergeCell ref="E45:G45"/>
    <mergeCell ref="A50:H50"/>
    <mergeCell ref="A52:G52"/>
    <mergeCell ref="A42:G42"/>
    <mergeCell ref="A41:C41"/>
    <mergeCell ref="A26:G26"/>
    <mergeCell ref="A27:G27"/>
    <mergeCell ref="A29:G29"/>
    <mergeCell ref="A30:G30"/>
    <mergeCell ref="A33:G33"/>
    <mergeCell ref="A34:G34"/>
    <mergeCell ref="A40:C40"/>
    <mergeCell ref="A39:C39"/>
    <mergeCell ref="A35:C36"/>
    <mergeCell ref="D35:D36"/>
    <mergeCell ref="E35:G35"/>
    <mergeCell ref="A37:C37"/>
    <mergeCell ref="A38:C38"/>
    <mergeCell ref="A25:G25"/>
    <mergeCell ref="D9:G9"/>
    <mergeCell ref="D10:G10"/>
    <mergeCell ref="D12:G12"/>
    <mergeCell ref="D13:G13"/>
    <mergeCell ref="D14:G14"/>
    <mergeCell ref="D15:G15"/>
    <mergeCell ref="D16:G16"/>
    <mergeCell ref="A20:G20"/>
    <mergeCell ref="A21:G21"/>
    <mergeCell ref="A22:G22"/>
    <mergeCell ref="A23:G23"/>
    <mergeCell ref="D8:G8"/>
    <mergeCell ref="F1:G1"/>
    <mergeCell ref="D2:G2"/>
    <mergeCell ref="D3:G3"/>
    <mergeCell ref="D4:G4"/>
    <mergeCell ref="D7:G7"/>
    <mergeCell ref="A111:G111"/>
    <mergeCell ref="A112:G112"/>
    <mergeCell ref="A113:G113"/>
    <mergeCell ref="A114:G114"/>
    <mergeCell ref="A116:A117"/>
    <mergeCell ref="B116:B117"/>
    <mergeCell ref="C116:C117"/>
    <mergeCell ref="D116:D117"/>
    <mergeCell ref="E116:G116"/>
    <mergeCell ref="A123:A124"/>
    <mergeCell ref="B123:B124"/>
    <mergeCell ref="C123:C124"/>
    <mergeCell ref="D123:D124"/>
    <mergeCell ref="E123:G123"/>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77"/>
  <sheetViews>
    <sheetView view="pageBreakPreview" topLeftCell="A25" zoomScaleNormal="70" zoomScaleSheetLayoutView="100" workbookViewId="0">
      <selection activeCell="C42" sqref="C42"/>
    </sheetView>
  </sheetViews>
  <sheetFormatPr defaultRowHeight="15"/>
  <cols>
    <col min="1" max="1" width="44.42578125" style="202" customWidth="1"/>
    <col min="2" max="2" width="19.42578125" style="202" customWidth="1"/>
    <col min="3" max="3" width="13.5703125" style="166" customWidth="1"/>
    <col min="4" max="4" width="17.140625" style="166" customWidth="1"/>
    <col min="5" max="7" width="13.5703125" style="166" customWidth="1"/>
    <col min="8" max="10" width="9.140625" style="166" customWidth="1"/>
    <col min="11" max="249" width="9.140625" style="166"/>
    <col min="250" max="250" width="46.140625" style="166" customWidth="1"/>
    <col min="251" max="251" width="30.7109375" style="166" customWidth="1"/>
    <col min="252" max="252" width="20.85546875" style="166" customWidth="1"/>
    <col min="253" max="254" width="20.42578125" style="166" customWidth="1"/>
    <col min="255" max="255" width="14.7109375" style="166" customWidth="1"/>
    <col min="256" max="256" width="14" style="166" customWidth="1"/>
    <col min="257" max="257" width="32.85546875" style="166" customWidth="1"/>
    <col min="258" max="258" width="11" style="166" customWidth="1"/>
    <col min="259" max="259" width="11.140625" style="166" customWidth="1"/>
    <col min="260" max="261" width="13.28515625" style="166" customWidth="1"/>
    <col min="262" max="262" width="13.85546875" style="166" customWidth="1"/>
    <col min="263" max="266" width="9.140625" style="166" customWidth="1"/>
    <col min="267" max="505" width="9.140625" style="166"/>
    <col min="506" max="506" width="46.140625" style="166" customWidth="1"/>
    <col min="507" max="507" width="30.7109375" style="166" customWidth="1"/>
    <col min="508" max="508" width="20.85546875" style="166" customWidth="1"/>
    <col min="509" max="510" width="20.42578125" style="166" customWidth="1"/>
    <col min="511" max="511" width="14.7109375" style="166" customWidth="1"/>
    <col min="512" max="512" width="14" style="166" customWidth="1"/>
    <col min="513" max="513" width="32.85546875" style="166" customWidth="1"/>
    <col min="514" max="514" width="11" style="166" customWidth="1"/>
    <col min="515" max="515" width="11.140625" style="166" customWidth="1"/>
    <col min="516" max="517" width="13.28515625" style="166" customWidth="1"/>
    <col min="518" max="518" width="13.85546875" style="166" customWidth="1"/>
    <col min="519" max="522" width="9.140625" style="166" customWidth="1"/>
    <col min="523" max="761" width="9.140625" style="166"/>
    <col min="762" max="762" width="46.140625" style="166" customWidth="1"/>
    <col min="763" max="763" width="30.7109375" style="166" customWidth="1"/>
    <col min="764" max="764" width="20.85546875" style="166" customWidth="1"/>
    <col min="765" max="766" width="20.42578125" style="166" customWidth="1"/>
    <col min="767" max="767" width="14.7109375" style="166" customWidth="1"/>
    <col min="768" max="768" width="14" style="166" customWidth="1"/>
    <col min="769" max="769" width="32.85546875" style="166" customWidth="1"/>
    <col min="770" max="770" width="11" style="166" customWidth="1"/>
    <col min="771" max="771" width="11.140625" style="166" customWidth="1"/>
    <col min="772" max="773" width="13.28515625" style="166" customWidth="1"/>
    <col min="774" max="774" width="13.85546875" style="166" customWidth="1"/>
    <col min="775" max="778" width="9.140625" style="166" customWidth="1"/>
    <col min="779" max="1017" width="9.140625" style="166"/>
    <col min="1018" max="1018" width="46.140625" style="166" customWidth="1"/>
    <col min="1019" max="1019" width="30.7109375" style="166" customWidth="1"/>
    <col min="1020" max="1020" width="20.85546875" style="166" customWidth="1"/>
    <col min="1021" max="1022" width="20.42578125" style="166" customWidth="1"/>
    <col min="1023" max="1023" width="14.7109375" style="166" customWidth="1"/>
    <col min="1024" max="1024" width="14" style="166" customWidth="1"/>
    <col min="1025" max="1025" width="32.85546875" style="166" customWidth="1"/>
    <col min="1026" max="1026" width="11" style="166" customWidth="1"/>
    <col min="1027" max="1027" width="11.140625" style="166" customWidth="1"/>
    <col min="1028" max="1029" width="13.28515625" style="166" customWidth="1"/>
    <col min="1030" max="1030" width="13.85546875" style="166" customWidth="1"/>
    <col min="1031" max="1034" width="9.140625" style="166" customWidth="1"/>
    <col min="1035" max="1273" width="9.140625" style="166"/>
    <col min="1274" max="1274" width="46.140625" style="166" customWidth="1"/>
    <col min="1275" max="1275" width="30.7109375" style="166" customWidth="1"/>
    <col min="1276" max="1276" width="20.85546875" style="166" customWidth="1"/>
    <col min="1277" max="1278" width="20.42578125" style="166" customWidth="1"/>
    <col min="1279" max="1279" width="14.7109375" style="166" customWidth="1"/>
    <col min="1280" max="1280" width="14" style="166" customWidth="1"/>
    <col min="1281" max="1281" width="32.85546875" style="166" customWidth="1"/>
    <col min="1282" max="1282" width="11" style="166" customWidth="1"/>
    <col min="1283" max="1283" width="11.140625" style="166" customWidth="1"/>
    <col min="1284" max="1285" width="13.28515625" style="166" customWidth="1"/>
    <col min="1286" max="1286" width="13.85546875" style="166" customWidth="1"/>
    <col min="1287" max="1290" width="9.140625" style="166" customWidth="1"/>
    <col min="1291" max="1529" width="9.140625" style="166"/>
    <col min="1530" max="1530" width="46.140625" style="166" customWidth="1"/>
    <col min="1531" max="1531" width="30.7109375" style="166" customWidth="1"/>
    <col min="1532" max="1532" width="20.85546875" style="166" customWidth="1"/>
    <col min="1533" max="1534" width="20.42578125" style="166" customWidth="1"/>
    <col min="1535" max="1535" width="14.7109375" style="166" customWidth="1"/>
    <col min="1536" max="1536" width="14" style="166" customWidth="1"/>
    <col min="1537" max="1537" width="32.85546875" style="166" customWidth="1"/>
    <col min="1538" max="1538" width="11" style="166" customWidth="1"/>
    <col min="1539" max="1539" width="11.140625" style="166" customWidth="1"/>
    <col min="1540" max="1541" width="13.28515625" style="166" customWidth="1"/>
    <col min="1542" max="1542" width="13.85546875" style="166" customWidth="1"/>
    <col min="1543" max="1546" width="9.140625" style="166" customWidth="1"/>
    <col min="1547" max="1785" width="9.140625" style="166"/>
    <col min="1786" max="1786" width="46.140625" style="166" customWidth="1"/>
    <col min="1787" max="1787" width="30.7109375" style="166" customWidth="1"/>
    <col min="1788" max="1788" width="20.85546875" style="166" customWidth="1"/>
    <col min="1789" max="1790" width="20.42578125" style="166" customWidth="1"/>
    <col min="1791" max="1791" width="14.7109375" style="166" customWidth="1"/>
    <col min="1792" max="1792" width="14" style="166" customWidth="1"/>
    <col min="1793" max="1793" width="32.85546875" style="166" customWidth="1"/>
    <col min="1794" max="1794" width="11" style="166" customWidth="1"/>
    <col min="1795" max="1795" width="11.140625" style="166" customWidth="1"/>
    <col min="1796" max="1797" width="13.28515625" style="166" customWidth="1"/>
    <col min="1798" max="1798" width="13.85546875" style="166" customWidth="1"/>
    <col min="1799" max="1802" width="9.140625" style="166" customWidth="1"/>
    <col min="1803" max="2041" width="9.140625" style="166"/>
    <col min="2042" max="2042" width="46.140625" style="166" customWidth="1"/>
    <col min="2043" max="2043" width="30.7109375" style="166" customWidth="1"/>
    <col min="2044" max="2044" width="20.85546875" style="166" customWidth="1"/>
    <col min="2045" max="2046" width="20.42578125" style="166" customWidth="1"/>
    <col min="2047" max="2047" width="14.7109375" style="166" customWidth="1"/>
    <col min="2048" max="2048" width="14" style="166" customWidth="1"/>
    <col min="2049" max="2049" width="32.85546875" style="166" customWidth="1"/>
    <col min="2050" max="2050" width="11" style="166" customWidth="1"/>
    <col min="2051" max="2051" width="11.140625" style="166" customWidth="1"/>
    <col min="2052" max="2053" width="13.28515625" style="166" customWidth="1"/>
    <col min="2054" max="2054" width="13.85546875" style="166" customWidth="1"/>
    <col min="2055" max="2058" width="9.140625" style="166" customWidth="1"/>
    <col min="2059" max="2297" width="9.140625" style="166"/>
    <col min="2298" max="2298" width="46.140625" style="166" customWidth="1"/>
    <col min="2299" max="2299" width="30.7109375" style="166" customWidth="1"/>
    <col min="2300" max="2300" width="20.85546875" style="166" customWidth="1"/>
    <col min="2301" max="2302" width="20.42578125" style="166" customWidth="1"/>
    <col min="2303" max="2303" width="14.7109375" style="166" customWidth="1"/>
    <col min="2304" max="2304" width="14" style="166" customWidth="1"/>
    <col min="2305" max="2305" width="32.85546875" style="166" customWidth="1"/>
    <col min="2306" max="2306" width="11" style="166" customWidth="1"/>
    <col min="2307" max="2307" width="11.140625" style="166" customWidth="1"/>
    <col min="2308" max="2309" width="13.28515625" style="166" customWidth="1"/>
    <col min="2310" max="2310" width="13.85546875" style="166" customWidth="1"/>
    <col min="2311" max="2314" width="9.140625" style="166" customWidth="1"/>
    <col min="2315" max="2553" width="9.140625" style="166"/>
    <col min="2554" max="2554" width="46.140625" style="166" customWidth="1"/>
    <col min="2555" max="2555" width="30.7109375" style="166" customWidth="1"/>
    <col min="2556" max="2556" width="20.85546875" style="166" customWidth="1"/>
    <col min="2557" max="2558" width="20.42578125" style="166" customWidth="1"/>
    <col min="2559" max="2559" width="14.7109375" style="166" customWidth="1"/>
    <col min="2560" max="2560" width="14" style="166" customWidth="1"/>
    <col min="2561" max="2561" width="32.85546875" style="166" customWidth="1"/>
    <col min="2562" max="2562" width="11" style="166" customWidth="1"/>
    <col min="2563" max="2563" width="11.140625" style="166" customWidth="1"/>
    <col min="2564" max="2565" width="13.28515625" style="166" customWidth="1"/>
    <col min="2566" max="2566" width="13.85546875" style="166" customWidth="1"/>
    <col min="2567" max="2570" width="9.140625" style="166" customWidth="1"/>
    <col min="2571" max="2809" width="9.140625" style="166"/>
    <col min="2810" max="2810" width="46.140625" style="166" customWidth="1"/>
    <col min="2811" max="2811" width="30.7109375" style="166" customWidth="1"/>
    <col min="2812" max="2812" width="20.85546875" style="166" customWidth="1"/>
    <col min="2813" max="2814" width="20.42578125" style="166" customWidth="1"/>
    <col min="2815" max="2815" width="14.7109375" style="166" customWidth="1"/>
    <col min="2816" max="2816" width="14" style="166" customWidth="1"/>
    <col min="2817" max="2817" width="32.85546875" style="166" customWidth="1"/>
    <col min="2818" max="2818" width="11" style="166" customWidth="1"/>
    <col min="2819" max="2819" width="11.140625" style="166" customWidth="1"/>
    <col min="2820" max="2821" width="13.28515625" style="166" customWidth="1"/>
    <col min="2822" max="2822" width="13.85546875" style="166" customWidth="1"/>
    <col min="2823" max="2826" width="9.140625" style="166" customWidth="1"/>
    <col min="2827" max="3065" width="9.140625" style="166"/>
    <col min="3066" max="3066" width="46.140625" style="166" customWidth="1"/>
    <col min="3067" max="3067" width="30.7109375" style="166" customWidth="1"/>
    <col min="3068" max="3068" width="20.85546875" style="166" customWidth="1"/>
    <col min="3069" max="3070" width="20.42578125" style="166" customWidth="1"/>
    <col min="3071" max="3071" width="14.7109375" style="166" customWidth="1"/>
    <col min="3072" max="3072" width="14" style="166" customWidth="1"/>
    <col min="3073" max="3073" width="32.85546875" style="166" customWidth="1"/>
    <col min="3074" max="3074" width="11" style="166" customWidth="1"/>
    <col min="3075" max="3075" width="11.140625" style="166" customWidth="1"/>
    <col min="3076" max="3077" width="13.28515625" style="166" customWidth="1"/>
    <col min="3078" max="3078" width="13.85546875" style="166" customWidth="1"/>
    <col min="3079" max="3082" width="9.140625" style="166" customWidth="1"/>
    <col min="3083" max="3321" width="9.140625" style="166"/>
    <col min="3322" max="3322" width="46.140625" style="166" customWidth="1"/>
    <col min="3323" max="3323" width="30.7109375" style="166" customWidth="1"/>
    <col min="3324" max="3324" width="20.85546875" style="166" customWidth="1"/>
    <col min="3325" max="3326" width="20.42578125" style="166" customWidth="1"/>
    <col min="3327" max="3327" width="14.7109375" style="166" customWidth="1"/>
    <col min="3328" max="3328" width="14" style="166" customWidth="1"/>
    <col min="3329" max="3329" width="32.85546875" style="166" customWidth="1"/>
    <col min="3330" max="3330" width="11" style="166" customWidth="1"/>
    <col min="3331" max="3331" width="11.140625" style="166" customWidth="1"/>
    <col min="3332" max="3333" width="13.28515625" style="166" customWidth="1"/>
    <col min="3334" max="3334" width="13.85546875" style="166" customWidth="1"/>
    <col min="3335" max="3338" width="9.140625" style="166" customWidth="1"/>
    <col min="3339" max="3577" width="9.140625" style="166"/>
    <col min="3578" max="3578" width="46.140625" style="166" customWidth="1"/>
    <col min="3579" max="3579" width="30.7109375" style="166" customWidth="1"/>
    <col min="3580" max="3580" width="20.85546875" style="166" customWidth="1"/>
    <col min="3581" max="3582" width="20.42578125" style="166" customWidth="1"/>
    <col min="3583" max="3583" width="14.7109375" style="166" customWidth="1"/>
    <col min="3584" max="3584" width="14" style="166" customWidth="1"/>
    <col min="3585" max="3585" width="32.85546875" style="166" customWidth="1"/>
    <col min="3586" max="3586" width="11" style="166" customWidth="1"/>
    <col min="3587" max="3587" width="11.140625" style="166" customWidth="1"/>
    <col min="3588" max="3589" width="13.28515625" style="166" customWidth="1"/>
    <col min="3590" max="3590" width="13.85546875" style="166" customWidth="1"/>
    <col min="3591" max="3594" width="9.140625" style="166" customWidth="1"/>
    <col min="3595" max="3833" width="9.140625" style="166"/>
    <col min="3834" max="3834" width="46.140625" style="166" customWidth="1"/>
    <col min="3835" max="3835" width="30.7109375" style="166" customWidth="1"/>
    <col min="3836" max="3836" width="20.85546875" style="166" customWidth="1"/>
    <col min="3837" max="3838" width="20.42578125" style="166" customWidth="1"/>
    <col min="3839" max="3839" width="14.7109375" style="166" customWidth="1"/>
    <col min="3840" max="3840" width="14" style="166" customWidth="1"/>
    <col min="3841" max="3841" width="32.85546875" style="166" customWidth="1"/>
    <col min="3842" max="3842" width="11" style="166" customWidth="1"/>
    <col min="3843" max="3843" width="11.140625" style="166" customWidth="1"/>
    <col min="3844" max="3845" width="13.28515625" style="166" customWidth="1"/>
    <col min="3846" max="3846" width="13.85546875" style="166" customWidth="1"/>
    <col min="3847" max="3850" width="9.140625" style="166" customWidth="1"/>
    <col min="3851" max="4089" width="9.140625" style="166"/>
    <col min="4090" max="4090" width="46.140625" style="166" customWidth="1"/>
    <col min="4091" max="4091" width="30.7109375" style="166" customWidth="1"/>
    <col min="4092" max="4092" width="20.85546875" style="166" customWidth="1"/>
    <col min="4093" max="4094" width="20.42578125" style="166" customWidth="1"/>
    <col min="4095" max="4095" width="14.7109375" style="166" customWidth="1"/>
    <col min="4096" max="4096" width="14" style="166" customWidth="1"/>
    <col min="4097" max="4097" width="32.85546875" style="166" customWidth="1"/>
    <col min="4098" max="4098" width="11" style="166" customWidth="1"/>
    <col min="4099" max="4099" width="11.140625" style="166" customWidth="1"/>
    <col min="4100" max="4101" width="13.28515625" style="166" customWidth="1"/>
    <col min="4102" max="4102" width="13.85546875" style="166" customWidth="1"/>
    <col min="4103" max="4106" width="9.140625" style="166" customWidth="1"/>
    <col min="4107" max="4345" width="9.140625" style="166"/>
    <col min="4346" max="4346" width="46.140625" style="166" customWidth="1"/>
    <col min="4347" max="4347" width="30.7109375" style="166" customWidth="1"/>
    <col min="4348" max="4348" width="20.85546875" style="166" customWidth="1"/>
    <col min="4349" max="4350" width="20.42578125" style="166" customWidth="1"/>
    <col min="4351" max="4351" width="14.7109375" style="166" customWidth="1"/>
    <col min="4352" max="4352" width="14" style="166" customWidth="1"/>
    <col min="4353" max="4353" width="32.85546875" style="166" customWidth="1"/>
    <col min="4354" max="4354" width="11" style="166" customWidth="1"/>
    <col min="4355" max="4355" width="11.140625" style="166" customWidth="1"/>
    <col min="4356" max="4357" width="13.28515625" style="166" customWidth="1"/>
    <col min="4358" max="4358" width="13.85546875" style="166" customWidth="1"/>
    <col min="4359" max="4362" width="9.140625" style="166" customWidth="1"/>
    <col min="4363" max="4601" width="9.140625" style="166"/>
    <col min="4602" max="4602" width="46.140625" style="166" customWidth="1"/>
    <col min="4603" max="4603" width="30.7109375" style="166" customWidth="1"/>
    <col min="4604" max="4604" width="20.85546875" style="166" customWidth="1"/>
    <col min="4605" max="4606" width="20.42578125" style="166" customWidth="1"/>
    <col min="4607" max="4607" width="14.7109375" style="166" customWidth="1"/>
    <col min="4608" max="4608" width="14" style="166" customWidth="1"/>
    <col min="4609" max="4609" width="32.85546875" style="166" customWidth="1"/>
    <col min="4610" max="4610" width="11" style="166" customWidth="1"/>
    <col min="4611" max="4611" width="11.140625" style="166" customWidth="1"/>
    <col min="4612" max="4613" width="13.28515625" style="166" customWidth="1"/>
    <col min="4614" max="4614" width="13.85546875" style="166" customWidth="1"/>
    <col min="4615" max="4618" width="9.140625" style="166" customWidth="1"/>
    <col min="4619" max="4857" width="9.140625" style="166"/>
    <col min="4858" max="4858" width="46.140625" style="166" customWidth="1"/>
    <col min="4859" max="4859" width="30.7109375" style="166" customWidth="1"/>
    <col min="4860" max="4860" width="20.85546875" style="166" customWidth="1"/>
    <col min="4861" max="4862" width="20.42578125" style="166" customWidth="1"/>
    <col min="4863" max="4863" width="14.7109375" style="166" customWidth="1"/>
    <col min="4864" max="4864" width="14" style="166" customWidth="1"/>
    <col min="4865" max="4865" width="32.85546875" style="166" customWidth="1"/>
    <col min="4866" max="4866" width="11" style="166" customWidth="1"/>
    <col min="4867" max="4867" width="11.140625" style="166" customWidth="1"/>
    <col min="4868" max="4869" width="13.28515625" style="166" customWidth="1"/>
    <col min="4870" max="4870" width="13.85546875" style="166" customWidth="1"/>
    <col min="4871" max="4874" width="9.140625" style="166" customWidth="1"/>
    <col min="4875" max="5113" width="9.140625" style="166"/>
    <col min="5114" max="5114" width="46.140625" style="166" customWidth="1"/>
    <col min="5115" max="5115" width="30.7109375" style="166" customWidth="1"/>
    <col min="5116" max="5116" width="20.85546875" style="166" customWidth="1"/>
    <col min="5117" max="5118" width="20.42578125" style="166" customWidth="1"/>
    <col min="5119" max="5119" width="14.7109375" style="166" customWidth="1"/>
    <col min="5120" max="5120" width="14" style="166" customWidth="1"/>
    <col min="5121" max="5121" width="32.85546875" style="166" customWidth="1"/>
    <col min="5122" max="5122" width="11" style="166" customWidth="1"/>
    <col min="5123" max="5123" width="11.140625" style="166" customWidth="1"/>
    <col min="5124" max="5125" width="13.28515625" style="166" customWidth="1"/>
    <col min="5126" max="5126" width="13.85546875" style="166" customWidth="1"/>
    <col min="5127" max="5130" width="9.140625" style="166" customWidth="1"/>
    <col min="5131" max="5369" width="9.140625" style="166"/>
    <col min="5370" max="5370" width="46.140625" style="166" customWidth="1"/>
    <col min="5371" max="5371" width="30.7109375" style="166" customWidth="1"/>
    <col min="5372" max="5372" width="20.85546875" style="166" customWidth="1"/>
    <col min="5373" max="5374" width="20.42578125" style="166" customWidth="1"/>
    <col min="5375" max="5375" width="14.7109375" style="166" customWidth="1"/>
    <col min="5376" max="5376" width="14" style="166" customWidth="1"/>
    <col min="5377" max="5377" width="32.85546875" style="166" customWidth="1"/>
    <col min="5378" max="5378" width="11" style="166" customWidth="1"/>
    <col min="5379" max="5379" width="11.140625" style="166" customWidth="1"/>
    <col min="5380" max="5381" width="13.28515625" style="166" customWidth="1"/>
    <col min="5382" max="5382" width="13.85546875" style="166" customWidth="1"/>
    <col min="5383" max="5386" width="9.140625" style="166" customWidth="1"/>
    <col min="5387" max="5625" width="9.140625" style="166"/>
    <col min="5626" max="5626" width="46.140625" style="166" customWidth="1"/>
    <col min="5627" max="5627" width="30.7109375" style="166" customWidth="1"/>
    <col min="5628" max="5628" width="20.85546875" style="166" customWidth="1"/>
    <col min="5629" max="5630" width="20.42578125" style="166" customWidth="1"/>
    <col min="5631" max="5631" width="14.7109375" style="166" customWidth="1"/>
    <col min="5632" max="5632" width="14" style="166" customWidth="1"/>
    <col min="5633" max="5633" width="32.85546875" style="166" customWidth="1"/>
    <col min="5634" max="5634" width="11" style="166" customWidth="1"/>
    <col min="5635" max="5635" width="11.140625" style="166" customWidth="1"/>
    <col min="5636" max="5637" width="13.28515625" style="166" customWidth="1"/>
    <col min="5638" max="5638" width="13.85546875" style="166" customWidth="1"/>
    <col min="5639" max="5642" width="9.140625" style="166" customWidth="1"/>
    <col min="5643" max="5881" width="9.140625" style="166"/>
    <col min="5882" max="5882" width="46.140625" style="166" customWidth="1"/>
    <col min="5883" max="5883" width="30.7109375" style="166" customWidth="1"/>
    <col min="5884" max="5884" width="20.85546875" style="166" customWidth="1"/>
    <col min="5885" max="5886" width="20.42578125" style="166" customWidth="1"/>
    <col min="5887" max="5887" width="14.7109375" style="166" customWidth="1"/>
    <col min="5888" max="5888" width="14" style="166" customWidth="1"/>
    <col min="5889" max="5889" width="32.85546875" style="166" customWidth="1"/>
    <col min="5890" max="5890" width="11" style="166" customWidth="1"/>
    <col min="5891" max="5891" width="11.140625" style="166" customWidth="1"/>
    <col min="5892" max="5893" width="13.28515625" style="166" customWidth="1"/>
    <col min="5894" max="5894" width="13.85546875" style="166" customWidth="1"/>
    <col min="5895" max="5898" width="9.140625" style="166" customWidth="1"/>
    <col min="5899" max="6137" width="9.140625" style="166"/>
    <col min="6138" max="6138" width="46.140625" style="166" customWidth="1"/>
    <col min="6139" max="6139" width="30.7109375" style="166" customWidth="1"/>
    <col min="6140" max="6140" width="20.85546875" style="166" customWidth="1"/>
    <col min="6141" max="6142" width="20.42578125" style="166" customWidth="1"/>
    <col min="6143" max="6143" width="14.7109375" style="166" customWidth="1"/>
    <col min="6144" max="6144" width="14" style="166" customWidth="1"/>
    <col min="6145" max="6145" width="32.85546875" style="166" customWidth="1"/>
    <col min="6146" max="6146" width="11" style="166" customWidth="1"/>
    <col min="6147" max="6147" width="11.140625" style="166" customWidth="1"/>
    <col min="6148" max="6149" width="13.28515625" style="166" customWidth="1"/>
    <col min="6150" max="6150" width="13.85546875" style="166" customWidth="1"/>
    <col min="6151" max="6154" width="9.140625" style="166" customWidth="1"/>
    <col min="6155" max="6393" width="9.140625" style="166"/>
    <col min="6394" max="6394" width="46.140625" style="166" customWidth="1"/>
    <col min="6395" max="6395" width="30.7109375" style="166" customWidth="1"/>
    <col min="6396" max="6396" width="20.85546875" style="166" customWidth="1"/>
    <col min="6397" max="6398" width="20.42578125" style="166" customWidth="1"/>
    <col min="6399" max="6399" width="14.7109375" style="166" customWidth="1"/>
    <col min="6400" max="6400" width="14" style="166" customWidth="1"/>
    <col min="6401" max="6401" width="32.85546875" style="166" customWidth="1"/>
    <col min="6402" max="6402" width="11" style="166" customWidth="1"/>
    <col min="6403" max="6403" width="11.140625" style="166" customWidth="1"/>
    <col min="6404" max="6405" width="13.28515625" style="166" customWidth="1"/>
    <col min="6406" max="6406" width="13.85546875" style="166" customWidth="1"/>
    <col min="6407" max="6410" width="9.140625" style="166" customWidth="1"/>
    <col min="6411" max="6649" width="9.140625" style="166"/>
    <col min="6650" max="6650" width="46.140625" style="166" customWidth="1"/>
    <col min="6651" max="6651" width="30.7109375" style="166" customWidth="1"/>
    <col min="6652" max="6652" width="20.85546875" style="166" customWidth="1"/>
    <col min="6653" max="6654" width="20.42578125" style="166" customWidth="1"/>
    <col min="6655" max="6655" width="14.7109375" style="166" customWidth="1"/>
    <col min="6656" max="6656" width="14" style="166" customWidth="1"/>
    <col min="6657" max="6657" width="32.85546875" style="166" customWidth="1"/>
    <col min="6658" max="6658" width="11" style="166" customWidth="1"/>
    <col min="6659" max="6659" width="11.140625" style="166" customWidth="1"/>
    <col min="6660" max="6661" width="13.28515625" style="166" customWidth="1"/>
    <col min="6662" max="6662" width="13.85546875" style="166" customWidth="1"/>
    <col min="6663" max="6666" width="9.140625" style="166" customWidth="1"/>
    <col min="6667" max="6905" width="9.140625" style="166"/>
    <col min="6906" max="6906" width="46.140625" style="166" customWidth="1"/>
    <col min="6907" max="6907" width="30.7109375" style="166" customWidth="1"/>
    <col min="6908" max="6908" width="20.85546875" style="166" customWidth="1"/>
    <col min="6909" max="6910" width="20.42578125" style="166" customWidth="1"/>
    <col min="6911" max="6911" width="14.7109375" style="166" customWidth="1"/>
    <col min="6912" max="6912" width="14" style="166" customWidth="1"/>
    <col min="6913" max="6913" width="32.85546875" style="166" customWidth="1"/>
    <col min="6914" max="6914" width="11" style="166" customWidth="1"/>
    <col min="6915" max="6915" width="11.140625" style="166" customWidth="1"/>
    <col min="6916" max="6917" width="13.28515625" style="166" customWidth="1"/>
    <col min="6918" max="6918" width="13.85546875" style="166" customWidth="1"/>
    <col min="6919" max="6922" width="9.140625" style="166" customWidth="1"/>
    <col min="6923" max="7161" width="9.140625" style="166"/>
    <col min="7162" max="7162" width="46.140625" style="166" customWidth="1"/>
    <col min="7163" max="7163" width="30.7109375" style="166" customWidth="1"/>
    <col min="7164" max="7164" width="20.85546875" style="166" customWidth="1"/>
    <col min="7165" max="7166" width="20.42578125" style="166" customWidth="1"/>
    <col min="7167" max="7167" width="14.7109375" style="166" customWidth="1"/>
    <col min="7168" max="7168" width="14" style="166" customWidth="1"/>
    <col min="7169" max="7169" width="32.85546875" style="166" customWidth="1"/>
    <col min="7170" max="7170" width="11" style="166" customWidth="1"/>
    <col min="7171" max="7171" width="11.140625" style="166" customWidth="1"/>
    <col min="7172" max="7173" width="13.28515625" style="166" customWidth="1"/>
    <col min="7174" max="7174" width="13.85546875" style="166" customWidth="1"/>
    <col min="7175" max="7178" width="9.140625" style="166" customWidth="1"/>
    <col min="7179" max="7417" width="9.140625" style="166"/>
    <col min="7418" max="7418" width="46.140625" style="166" customWidth="1"/>
    <col min="7419" max="7419" width="30.7109375" style="166" customWidth="1"/>
    <col min="7420" max="7420" width="20.85546875" style="166" customWidth="1"/>
    <col min="7421" max="7422" width="20.42578125" style="166" customWidth="1"/>
    <col min="7423" max="7423" width="14.7109375" style="166" customWidth="1"/>
    <col min="7424" max="7424" width="14" style="166" customWidth="1"/>
    <col min="7425" max="7425" width="32.85546875" style="166" customWidth="1"/>
    <col min="7426" max="7426" width="11" style="166" customWidth="1"/>
    <col min="7427" max="7427" width="11.140625" style="166" customWidth="1"/>
    <col min="7428" max="7429" width="13.28515625" style="166" customWidth="1"/>
    <col min="7430" max="7430" width="13.85546875" style="166" customWidth="1"/>
    <col min="7431" max="7434" width="9.140625" style="166" customWidth="1"/>
    <col min="7435" max="7673" width="9.140625" style="166"/>
    <col min="7674" max="7674" width="46.140625" style="166" customWidth="1"/>
    <col min="7675" max="7675" width="30.7109375" style="166" customWidth="1"/>
    <col min="7676" max="7676" width="20.85546875" style="166" customWidth="1"/>
    <col min="7677" max="7678" width="20.42578125" style="166" customWidth="1"/>
    <col min="7679" max="7679" width="14.7109375" style="166" customWidth="1"/>
    <col min="7680" max="7680" width="14" style="166" customWidth="1"/>
    <col min="7681" max="7681" width="32.85546875" style="166" customWidth="1"/>
    <col min="7682" max="7682" width="11" style="166" customWidth="1"/>
    <col min="7683" max="7683" width="11.140625" style="166" customWidth="1"/>
    <col min="7684" max="7685" width="13.28515625" style="166" customWidth="1"/>
    <col min="7686" max="7686" width="13.85546875" style="166" customWidth="1"/>
    <col min="7687" max="7690" width="9.140625" style="166" customWidth="1"/>
    <col min="7691" max="7929" width="9.140625" style="166"/>
    <col min="7930" max="7930" width="46.140625" style="166" customWidth="1"/>
    <col min="7931" max="7931" width="30.7109375" style="166" customWidth="1"/>
    <col min="7932" max="7932" width="20.85546875" style="166" customWidth="1"/>
    <col min="7933" max="7934" width="20.42578125" style="166" customWidth="1"/>
    <col min="7935" max="7935" width="14.7109375" style="166" customWidth="1"/>
    <col min="7936" max="7936" width="14" style="166" customWidth="1"/>
    <col min="7937" max="7937" width="32.85546875" style="166" customWidth="1"/>
    <col min="7938" max="7938" width="11" style="166" customWidth="1"/>
    <col min="7939" max="7939" width="11.140625" style="166" customWidth="1"/>
    <col min="7940" max="7941" width="13.28515625" style="166" customWidth="1"/>
    <col min="7942" max="7942" width="13.85546875" style="166" customWidth="1"/>
    <col min="7943" max="7946" width="9.140625" style="166" customWidth="1"/>
    <col min="7947" max="8185" width="9.140625" style="166"/>
    <col min="8186" max="8186" width="46.140625" style="166" customWidth="1"/>
    <col min="8187" max="8187" width="30.7109375" style="166" customWidth="1"/>
    <col min="8188" max="8188" width="20.85546875" style="166" customWidth="1"/>
    <col min="8189" max="8190" width="20.42578125" style="166" customWidth="1"/>
    <col min="8191" max="8191" width="14.7109375" style="166" customWidth="1"/>
    <col min="8192" max="8192" width="14" style="166" customWidth="1"/>
    <col min="8193" max="8193" width="32.85546875" style="166" customWidth="1"/>
    <col min="8194" max="8194" width="11" style="166" customWidth="1"/>
    <col min="8195" max="8195" width="11.140625" style="166" customWidth="1"/>
    <col min="8196" max="8197" width="13.28515625" style="166" customWidth="1"/>
    <col min="8198" max="8198" width="13.85546875" style="166" customWidth="1"/>
    <col min="8199" max="8202" width="9.140625" style="166" customWidth="1"/>
    <col min="8203" max="8441" width="9.140625" style="166"/>
    <col min="8442" max="8442" width="46.140625" style="166" customWidth="1"/>
    <col min="8443" max="8443" width="30.7109375" style="166" customWidth="1"/>
    <col min="8444" max="8444" width="20.85546875" style="166" customWidth="1"/>
    <col min="8445" max="8446" width="20.42578125" style="166" customWidth="1"/>
    <col min="8447" max="8447" width="14.7109375" style="166" customWidth="1"/>
    <col min="8448" max="8448" width="14" style="166" customWidth="1"/>
    <col min="8449" max="8449" width="32.85546875" style="166" customWidth="1"/>
    <col min="8450" max="8450" width="11" style="166" customWidth="1"/>
    <col min="8451" max="8451" width="11.140625" style="166" customWidth="1"/>
    <col min="8452" max="8453" width="13.28515625" style="166" customWidth="1"/>
    <col min="8454" max="8454" width="13.85546875" style="166" customWidth="1"/>
    <col min="8455" max="8458" width="9.140625" style="166" customWidth="1"/>
    <col min="8459" max="8697" width="9.140625" style="166"/>
    <col min="8698" max="8698" width="46.140625" style="166" customWidth="1"/>
    <col min="8699" max="8699" width="30.7109375" style="166" customWidth="1"/>
    <col min="8700" max="8700" width="20.85546875" style="166" customWidth="1"/>
    <col min="8701" max="8702" width="20.42578125" style="166" customWidth="1"/>
    <col min="8703" max="8703" width="14.7109375" style="166" customWidth="1"/>
    <col min="8704" max="8704" width="14" style="166" customWidth="1"/>
    <col min="8705" max="8705" width="32.85546875" style="166" customWidth="1"/>
    <col min="8706" max="8706" width="11" style="166" customWidth="1"/>
    <col min="8707" max="8707" width="11.140625" style="166" customWidth="1"/>
    <col min="8708" max="8709" width="13.28515625" style="166" customWidth="1"/>
    <col min="8710" max="8710" width="13.85546875" style="166" customWidth="1"/>
    <col min="8711" max="8714" width="9.140625" style="166" customWidth="1"/>
    <col min="8715" max="8953" width="9.140625" style="166"/>
    <col min="8954" max="8954" width="46.140625" style="166" customWidth="1"/>
    <col min="8955" max="8955" width="30.7109375" style="166" customWidth="1"/>
    <col min="8956" max="8956" width="20.85546875" style="166" customWidth="1"/>
    <col min="8957" max="8958" width="20.42578125" style="166" customWidth="1"/>
    <col min="8959" max="8959" width="14.7109375" style="166" customWidth="1"/>
    <col min="8960" max="8960" width="14" style="166" customWidth="1"/>
    <col min="8961" max="8961" width="32.85546875" style="166" customWidth="1"/>
    <col min="8962" max="8962" width="11" style="166" customWidth="1"/>
    <col min="8963" max="8963" width="11.140625" style="166" customWidth="1"/>
    <col min="8964" max="8965" width="13.28515625" style="166" customWidth="1"/>
    <col min="8966" max="8966" width="13.85546875" style="166" customWidth="1"/>
    <col min="8967" max="8970" width="9.140625" style="166" customWidth="1"/>
    <col min="8971" max="9209" width="9.140625" style="166"/>
    <col min="9210" max="9210" width="46.140625" style="166" customWidth="1"/>
    <col min="9211" max="9211" width="30.7109375" style="166" customWidth="1"/>
    <col min="9212" max="9212" width="20.85546875" style="166" customWidth="1"/>
    <col min="9213" max="9214" width="20.42578125" style="166" customWidth="1"/>
    <col min="9215" max="9215" width="14.7109375" style="166" customWidth="1"/>
    <col min="9216" max="9216" width="14" style="166" customWidth="1"/>
    <col min="9217" max="9217" width="32.85546875" style="166" customWidth="1"/>
    <col min="9218" max="9218" width="11" style="166" customWidth="1"/>
    <col min="9219" max="9219" width="11.140625" style="166" customWidth="1"/>
    <col min="9220" max="9221" width="13.28515625" style="166" customWidth="1"/>
    <col min="9222" max="9222" width="13.85546875" style="166" customWidth="1"/>
    <col min="9223" max="9226" width="9.140625" style="166" customWidth="1"/>
    <col min="9227" max="9465" width="9.140625" style="166"/>
    <col min="9466" max="9466" width="46.140625" style="166" customWidth="1"/>
    <col min="9467" max="9467" width="30.7109375" style="166" customWidth="1"/>
    <col min="9468" max="9468" width="20.85546875" style="166" customWidth="1"/>
    <col min="9469" max="9470" width="20.42578125" style="166" customWidth="1"/>
    <col min="9471" max="9471" width="14.7109375" style="166" customWidth="1"/>
    <col min="9472" max="9472" width="14" style="166" customWidth="1"/>
    <col min="9473" max="9473" width="32.85546875" style="166" customWidth="1"/>
    <col min="9474" max="9474" width="11" style="166" customWidth="1"/>
    <col min="9475" max="9475" width="11.140625" style="166" customWidth="1"/>
    <col min="9476" max="9477" width="13.28515625" style="166" customWidth="1"/>
    <col min="9478" max="9478" width="13.85546875" style="166" customWidth="1"/>
    <col min="9479" max="9482" width="9.140625" style="166" customWidth="1"/>
    <col min="9483" max="9721" width="9.140625" style="166"/>
    <col min="9722" max="9722" width="46.140625" style="166" customWidth="1"/>
    <col min="9723" max="9723" width="30.7109375" style="166" customWidth="1"/>
    <col min="9724" max="9724" width="20.85546875" style="166" customWidth="1"/>
    <col min="9725" max="9726" width="20.42578125" style="166" customWidth="1"/>
    <col min="9727" max="9727" width="14.7109375" style="166" customWidth="1"/>
    <col min="9728" max="9728" width="14" style="166" customWidth="1"/>
    <col min="9729" max="9729" width="32.85546875" style="166" customWidth="1"/>
    <col min="9730" max="9730" width="11" style="166" customWidth="1"/>
    <col min="9731" max="9731" width="11.140625" style="166" customWidth="1"/>
    <col min="9732" max="9733" width="13.28515625" style="166" customWidth="1"/>
    <col min="9734" max="9734" width="13.85546875" style="166" customWidth="1"/>
    <col min="9735" max="9738" width="9.140625" style="166" customWidth="1"/>
    <col min="9739" max="9977" width="9.140625" style="166"/>
    <col min="9978" max="9978" width="46.140625" style="166" customWidth="1"/>
    <col min="9979" max="9979" width="30.7109375" style="166" customWidth="1"/>
    <col min="9980" max="9980" width="20.85546875" style="166" customWidth="1"/>
    <col min="9981" max="9982" width="20.42578125" style="166" customWidth="1"/>
    <col min="9983" max="9983" width="14.7109375" style="166" customWidth="1"/>
    <col min="9984" max="9984" width="14" style="166" customWidth="1"/>
    <col min="9985" max="9985" width="32.85546875" style="166" customWidth="1"/>
    <col min="9986" max="9986" width="11" style="166" customWidth="1"/>
    <col min="9987" max="9987" width="11.140625" style="166" customWidth="1"/>
    <col min="9988" max="9989" width="13.28515625" style="166" customWidth="1"/>
    <col min="9990" max="9990" width="13.85546875" style="166" customWidth="1"/>
    <col min="9991" max="9994" width="9.140625" style="166" customWidth="1"/>
    <col min="9995" max="10233" width="9.140625" style="166"/>
    <col min="10234" max="10234" width="46.140625" style="166" customWidth="1"/>
    <col min="10235" max="10235" width="30.7109375" style="166" customWidth="1"/>
    <col min="10236" max="10236" width="20.85546875" style="166" customWidth="1"/>
    <col min="10237" max="10238" width="20.42578125" style="166" customWidth="1"/>
    <col min="10239" max="10239" width="14.7109375" style="166" customWidth="1"/>
    <col min="10240" max="10240" width="14" style="166" customWidth="1"/>
    <col min="10241" max="10241" width="32.85546875" style="166" customWidth="1"/>
    <col min="10242" max="10242" width="11" style="166" customWidth="1"/>
    <col min="10243" max="10243" width="11.140625" style="166" customWidth="1"/>
    <col min="10244" max="10245" width="13.28515625" style="166" customWidth="1"/>
    <col min="10246" max="10246" width="13.85546875" style="166" customWidth="1"/>
    <col min="10247" max="10250" width="9.140625" style="166" customWidth="1"/>
    <col min="10251" max="10489" width="9.140625" style="166"/>
    <col min="10490" max="10490" width="46.140625" style="166" customWidth="1"/>
    <col min="10491" max="10491" width="30.7109375" style="166" customWidth="1"/>
    <col min="10492" max="10492" width="20.85546875" style="166" customWidth="1"/>
    <col min="10493" max="10494" width="20.42578125" style="166" customWidth="1"/>
    <col min="10495" max="10495" width="14.7109375" style="166" customWidth="1"/>
    <col min="10496" max="10496" width="14" style="166" customWidth="1"/>
    <col min="10497" max="10497" width="32.85546875" style="166" customWidth="1"/>
    <col min="10498" max="10498" width="11" style="166" customWidth="1"/>
    <col min="10499" max="10499" width="11.140625" style="166" customWidth="1"/>
    <col min="10500" max="10501" width="13.28515625" style="166" customWidth="1"/>
    <col min="10502" max="10502" width="13.85546875" style="166" customWidth="1"/>
    <col min="10503" max="10506" width="9.140625" style="166" customWidth="1"/>
    <col min="10507" max="10745" width="9.140625" style="166"/>
    <col min="10746" max="10746" width="46.140625" style="166" customWidth="1"/>
    <col min="10747" max="10747" width="30.7109375" style="166" customWidth="1"/>
    <col min="10748" max="10748" width="20.85546875" style="166" customWidth="1"/>
    <col min="10749" max="10750" width="20.42578125" style="166" customWidth="1"/>
    <col min="10751" max="10751" width="14.7109375" style="166" customWidth="1"/>
    <col min="10752" max="10752" width="14" style="166" customWidth="1"/>
    <col min="10753" max="10753" width="32.85546875" style="166" customWidth="1"/>
    <col min="10754" max="10754" width="11" style="166" customWidth="1"/>
    <col min="10755" max="10755" width="11.140625" style="166" customWidth="1"/>
    <col min="10756" max="10757" width="13.28515625" style="166" customWidth="1"/>
    <col min="10758" max="10758" width="13.85546875" style="166" customWidth="1"/>
    <col min="10759" max="10762" width="9.140625" style="166" customWidth="1"/>
    <col min="10763" max="11001" width="9.140625" style="166"/>
    <col min="11002" max="11002" width="46.140625" style="166" customWidth="1"/>
    <col min="11003" max="11003" width="30.7109375" style="166" customWidth="1"/>
    <col min="11004" max="11004" width="20.85546875" style="166" customWidth="1"/>
    <col min="11005" max="11006" width="20.42578125" style="166" customWidth="1"/>
    <col min="11007" max="11007" width="14.7109375" style="166" customWidth="1"/>
    <col min="11008" max="11008" width="14" style="166" customWidth="1"/>
    <col min="11009" max="11009" width="32.85546875" style="166" customWidth="1"/>
    <col min="11010" max="11010" width="11" style="166" customWidth="1"/>
    <col min="11011" max="11011" width="11.140625" style="166" customWidth="1"/>
    <col min="11012" max="11013" width="13.28515625" style="166" customWidth="1"/>
    <col min="11014" max="11014" width="13.85546875" style="166" customWidth="1"/>
    <col min="11015" max="11018" width="9.140625" style="166" customWidth="1"/>
    <col min="11019" max="11257" width="9.140625" style="166"/>
    <col min="11258" max="11258" width="46.140625" style="166" customWidth="1"/>
    <col min="11259" max="11259" width="30.7109375" style="166" customWidth="1"/>
    <col min="11260" max="11260" width="20.85546875" style="166" customWidth="1"/>
    <col min="11261" max="11262" width="20.42578125" style="166" customWidth="1"/>
    <col min="11263" max="11263" width="14.7109375" style="166" customWidth="1"/>
    <col min="11264" max="11264" width="14" style="166" customWidth="1"/>
    <col min="11265" max="11265" width="32.85546875" style="166" customWidth="1"/>
    <col min="11266" max="11266" width="11" style="166" customWidth="1"/>
    <col min="11267" max="11267" width="11.140625" style="166" customWidth="1"/>
    <col min="11268" max="11269" width="13.28515625" style="166" customWidth="1"/>
    <col min="11270" max="11270" width="13.85546875" style="166" customWidth="1"/>
    <col min="11271" max="11274" width="9.140625" style="166" customWidth="1"/>
    <col min="11275" max="11513" width="9.140625" style="166"/>
    <col min="11514" max="11514" width="46.140625" style="166" customWidth="1"/>
    <col min="11515" max="11515" width="30.7109375" style="166" customWidth="1"/>
    <col min="11516" max="11516" width="20.85546875" style="166" customWidth="1"/>
    <col min="11517" max="11518" width="20.42578125" style="166" customWidth="1"/>
    <col min="11519" max="11519" width="14.7109375" style="166" customWidth="1"/>
    <col min="11520" max="11520" width="14" style="166" customWidth="1"/>
    <col min="11521" max="11521" width="32.85546875" style="166" customWidth="1"/>
    <col min="11522" max="11522" width="11" style="166" customWidth="1"/>
    <col min="11523" max="11523" width="11.140625" style="166" customWidth="1"/>
    <col min="11524" max="11525" width="13.28515625" style="166" customWidth="1"/>
    <col min="11526" max="11526" width="13.85546875" style="166" customWidth="1"/>
    <col min="11527" max="11530" width="9.140625" style="166" customWidth="1"/>
    <col min="11531" max="11769" width="9.140625" style="166"/>
    <col min="11770" max="11770" width="46.140625" style="166" customWidth="1"/>
    <col min="11771" max="11771" width="30.7109375" style="166" customWidth="1"/>
    <col min="11772" max="11772" width="20.85546875" style="166" customWidth="1"/>
    <col min="11773" max="11774" width="20.42578125" style="166" customWidth="1"/>
    <col min="11775" max="11775" width="14.7109375" style="166" customWidth="1"/>
    <col min="11776" max="11776" width="14" style="166" customWidth="1"/>
    <col min="11777" max="11777" width="32.85546875" style="166" customWidth="1"/>
    <col min="11778" max="11778" width="11" style="166" customWidth="1"/>
    <col min="11779" max="11779" width="11.140625" style="166" customWidth="1"/>
    <col min="11780" max="11781" width="13.28515625" style="166" customWidth="1"/>
    <col min="11782" max="11782" width="13.85546875" style="166" customWidth="1"/>
    <col min="11783" max="11786" width="9.140625" style="166" customWidth="1"/>
    <col min="11787" max="12025" width="9.140625" style="166"/>
    <col min="12026" max="12026" width="46.140625" style="166" customWidth="1"/>
    <col min="12027" max="12027" width="30.7109375" style="166" customWidth="1"/>
    <col min="12028" max="12028" width="20.85546875" style="166" customWidth="1"/>
    <col min="12029" max="12030" width="20.42578125" style="166" customWidth="1"/>
    <col min="12031" max="12031" width="14.7109375" style="166" customWidth="1"/>
    <col min="12032" max="12032" width="14" style="166" customWidth="1"/>
    <col min="12033" max="12033" width="32.85546875" style="166" customWidth="1"/>
    <col min="12034" max="12034" width="11" style="166" customWidth="1"/>
    <col min="12035" max="12035" width="11.140625" style="166" customWidth="1"/>
    <col min="12036" max="12037" width="13.28515625" style="166" customWidth="1"/>
    <col min="12038" max="12038" width="13.85546875" style="166" customWidth="1"/>
    <col min="12039" max="12042" width="9.140625" style="166" customWidth="1"/>
    <col min="12043" max="12281" width="9.140625" style="166"/>
    <col min="12282" max="12282" width="46.140625" style="166" customWidth="1"/>
    <col min="12283" max="12283" width="30.7109375" style="166" customWidth="1"/>
    <col min="12284" max="12284" width="20.85546875" style="166" customWidth="1"/>
    <col min="12285" max="12286" width="20.42578125" style="166" customWidth="1"/>
    <col min="12287" max="12287" width="14.7109375" style="166" customWidth="1"/>
    <col min="12288" max="12288" width="14" style="166" customWidth="1"/>
    <col min="12289" max="12289" width="32.85546875" style="166" customWidth="1"/>
    <col min="12290" max="12290" width="11" style="166" customWidth="1"/>
    <col min="12291" max="12291" width="11.140625" style="166" customWidth="1"/>
    <col min="12292" max="12293" width="13.28515625" style="166" customWidth="1"/>
    <col min="12294" max="12294" width="13.85546875" style="166" customWidth="1"/>
    <col min="12295" max="12298" width="9.140625" style="166" customWidth="1"/>
    <col min="12299" max="12537" width="9.140625" style="166"/>
    <col min="12538" max="12538" width="46.140625" style="166" customWidth="1"/>
    <col min="12539" max="12539" width="30.7109375" style="166" customWidth="1"/>
    <col min="12540" max="12540" width="20.85546875" style="166" customWidth="1"/>
    <col min="12541" max="12542" width="20.42578125" style="166" customWidth="1"/>
    <col min="12543" max="12543" width="14.7109375" style="166" customWidth="1"/>
    <col min="12544" max="12544" width="14" style="166" customWidth="1"/>
    <col min="12545" max="12545" width="32.85546875" style="166" customWidth="1"/>
    <col min="12546" max="12546" width="11" style="166" customWidth="1"/>
    <col min="12547" max="12547" width="11.140625" style="166" customWidth="1"/>
    <col min="12548" max="12549" width="13.28515625" style="166" customWidth="1"/>
    <col min="12550" max="12550" width="13.85546875" style="166" customWidth="1"/>
    <col min="12551" max="12554" width="9.140625" style="166" customWidth="1"/>
    <col min="12555" max="12793" width="9.140625" style="166"/>
    <col min="12794" max="12794" width="46.140625" style="166" customWidth="1"/>
    <col min="12795" max="12795" width="30.7109375" style="166" customWidth="1"/>
    <col min="12796" max="12796" width="20.85546875" style="166" customWidth="1"/>
    <col min="12797" max="12798" width="20.42578125" style="166" customWidth="1"/>
    <col min="12799" max="12799" width="14.7109375" style="166" customWidth="1"/>
    <col min="12800" max="12800" width="14" style="166" customWidth="1"/>
    <col min="12801" max="12801" width="32.85546875" style="166" customWidth="1"/>
    <col min="12802" max="12802" width="11" style="166" customWidth="1"/>
    <col min="12803" max="12803" width="11.140625" style="166" customWidth="1"/>
    <col min="12804" max="12805" width="13.28515625" style="166" customWidth="1"/>
    <col min="12806" max="12806" width="13.85546875" style="166" customWidth="1"/>
    <col min="12807" max="12810" width="9.140625" style="166" customWidth="1"/>
    <col min="12811" max="13049" width="9.140625" style="166"/>
    <col min="13050" max="13050" width="46.140625" style="166" customWidth="1"/>
    <col min="13051" max="13051" width="30.7109375" style="166" customWidth="1"/>
    <col min="13052" max="13052" width="20.85546875" style="166" customWidth="1"/>
    <col min="13053" max="13054" width="20.42578125" style="166" customWidth="1"/>
    <col min="13055" max="13055" width="14.7109375" style="166" customWidth="1"/>
    <col min="13056" max="13056" width="14" style="166" customWidth="1"/>
    <col min="13057" max="13057" width="32.85546875" style="166" customWidth="1"/>
    <col min="13058" max="13058" width="11" style="166" customWidth="1"/>
    <col min="13059" max="13059" width="11.140625" style="166" customWidth="1"/>
    <col min="13060" max="13061" width="13.28515625" style="166" customWidth="1"/>
    <col min="13062" max="13062" width="13.85546875" style="166" customWidth="1"/>
    <col min="13063" max="13066" width="9.140625" style="166" customWidth="1"/>
    <col min="13067" max="13305" width="9.140625" style="166"/>
    <col min="13306" max="13306" width="46.140625" style="166" customWidth="1"/>
    <col min="13307" max="13307" width="30.7109375" style="166" customWidth="1"/>
    <col min="13308" max="13308" width="20.85546875" style="166" customWidth="1"/>
    <col min="13309" max="13310" width="20.42578125" style="166" customWidth="1"/>
    <col min="13311" max="13311" width="14.7109375" style="166" customWidth="1"/>
    <col min="13312" max="13312" width="14" style="166" customWidth="1"/>
    <col min="13313" max="13313" width="32.85546875" style="166" customWidth="1"/>
    <col min="13314" max="13314" width="11" style="166" customWidth="1"/>
    <col min="13315" max="13315" width="11.140625" style="166" customWidth="1"/>
    <col min="13316" max="13317" width="13.28515625" style="166" customWidth="1"/>
    <col min="13318" max="13318" width="13.85546875" style="166" customWidth="1"/>
    <col min="13319" max="13322" width="9.140625" style="166" customWidth="1"/>
    <col min="13323" max="13561" width="9.140625" style="166"/>
    <col min="13562" max="13562" width="46.140625" style="166" customWidth="1"/>
    <col min="13563" max="13563" width="30.7109375" style="166" customWidth="1"/>
    <col min="13564" max="13564" width="20.85546875" style="166" customWidth="1"/>
    <col min="13565" max="13566" width="20.42578125" style="166" customWidth="1"/>
    <col min="13567" max="13567" width="14.7109375" style="166" customWidth="1"/>
    <col min="13568" max="13568" width="14" style="166" customWidth="1"/>
    <col min="13569" max="13569" width="32.85546875" style="166" customWidth="1"/>
    <col min="13570" max="13570" width="11" style="166" customWidth="1"/>
    <col min="13571" max="13571" width="11.140625" style="166" customWidth="1"/>
    <col min="13572" max="13573" width="13.28515625" style="166" customWidth="1"/>
    <col min="13574" max="13574" width="13.85546875" style="166" customWidth="1"/>
    <col min="13575" max="13578" width="9.140625" style="166" customWidth="1"/>
    <col min="13579" max="13817" width="9.140625" style="166"/>
    <col min="13818" max="13818" width="46.140625" style="166" customWidth="1"/>
    <col min="13819" max="13819" width="30.7109375" style="166" customWidth="1"/>
    <col min="13820" max="13820" width="20.85546875" style="166" customWidth="1"/>
    <col min="13821" max="13822" width="20.42578125" style="166" customWidth="1"/>
    <col min="13823" max="13823" width="14.7109375" style="166" customWidth="1"/>
    <col min="13824" max="13824" width="14" style="166" customWidth="1"/>
    <col min="13825" max="13825" width="32.85546875" style="166" customWidth="1"/>
    <col min="13826" max="13826" width="11" style="166" customWidth="1"/>
    <col min="13827" max="13827" width="11.140625" style="166" customWidth="1"/>
    <col min="13828" max="13829" width="13.28515625" style="166" customWidth="1"/>
    <col min="13830" max="13830" width="13.85546875" style="166" customWidth="1"/>
    <col min="13831" max="13834" width="9.140625" style="166" customWidth="1"/>
    <col min="13835" max="14073" width="9.140625" style="166"/>
    <col min="14074" max="14074" width="46.140625" style="166" customWidth="1"/>
    <col min="14075" max="14075" width="30.7109375" style="166" customWidth="1"/>
    <col min="14076" max="14076" width="20.85546875" style="166" customWidth="1"/>
    <col min="14077" max="14078" width="20.42578125" style="166" customWidth="1"/>
    <col min="14079" max="14079" width="14.7109375" style="166" customWidth="1"/>
    <col min="14080" max="14080" width="14" style="166" customWidth="1"/>
    <col min="14081" max="14081" width="32.85546875" style="166" customWidth="1"/>
    <col min="14082" max="14082" width="11" style="166" customWidth="1"/>
    <col min="14083" max="14083" width="11.140625" style="166" customWidth="1"/>
    <col min="14084" max="14085" width="13.28515625" style="166" customWidth="1"/>
    <col min="14086" max="14086" width="13.85546875" style="166" customWidth="1"/>
    <col min="14087" max="14090" width="9.140625" style="166" customWidth="1"/>
    <col min="14091" max="14329" width="9.140625" style="166"/>
    <col min="14330" max="14330" width="46.140625" style="166" customWidth="1"/>
    <col min="14331" max="14331" width="30.7109375" style="166" customWidth="1"/>
    <col min="14332" max="14332" width="20.85546875" style="166" customWidth="1"/>
    <col min="14333" max="14334" width="20.42578125" style="166" customWidth="1"/>
    <col min="14335" max="14335" width="14.7109375" style="166" customWidth="1"/>
    <col min="14336" max="14336" width="14" style="166" customWidth="1"/>
    <col min="14337" max="14337" width="32.85546875" style="166" customWidth="1"/>
    <col min="14338" max="14338" width="11" style="166" customWidth="1"/>
    <col min="14339" max="14339" width="11.140625" style="166" customWidth="1"/>
    <col min="14340" max="14341" width="13.28515625" style="166" customWidth="1"/>
    <col min="14342" max="14342" width="13.85546875" style="166" customWidth="1"/>
    <col min="14343" max="14346" width="9.140625" style="166" customWidth="1"/>
    <col min="14347" max="14585" width="9.140625" style="166"/>
    <col min="14586" max="14586" width="46.140625" style="166" customWidth="1"/>
    <col min="14587" max="14587" width="30.7109375" style="166" customWidth="1"/>
    <col min="14588" max="14588" width="20.85546875" style="166" customWidth="1"/>
    <col min="14589" max="14590" width="20.42578125" style="166" customWidth="1"/>
    <col min="14591" max="14591" width="14.7109375" style="166" customWidth="1"/>
    <col min="14592" max="14592" width="14" style="166" customWidth="1"/>
    <col min="14593" max="14593" width="32.85546875" style="166" customWidth="1"/>
    <col min="14594" max="14594" width="11" style="166" customWidth="1"/>
    <col min="14595" max="14595" width="11.140625" style="166" customWidth="1"/>
    <col min="14596" max="14597" width="13.28515625" style="166" customWidth="1"/>
    <col min="14598" max="14598" width="13.85546875" style="166" customWidth="1"/>
    <col min="14599" max="14602" width="9.140625" style="166" customWidth="1"/>
    <col min="14603" max="14841" width="9.140625" style="166"/>
    <col min="14842" max="14842" width="46.140625" style="166" customWidth="1"/>
    <col min="14843" max="14843" width="30.7109375" style="166" customWidth="1"/>
    <col min="14844" max="14844" width="20.85546875" style="166" customWidth="1"/>
    <col min="14845" max="14846" width="20.42578125" style="166" customWidth="1"/>
    <col min="14847" max="14847" width="14.7109375" style="166" customWidth="1"/>
    <col min="14848" max="14848" width="14" style="166" customWidth="1"/>
    <col min="14849" max="14849" width="32.85546875" style="166" customWidth="1"/>
    <col min="14850" max="14850" width="11" style="166" customWidth="1"/>
    <col min="14851" max="14851" width="11.140625" style="166" customWidth="1"/>
    <col min="14852" max="14853" width="13.28515625" style="166" customWidth="1"/>
    <col min="14854" max="14854" width="13.85546875" style="166" customWidth="1"/>
    <col min="14855" max="14858" width="9.140625" style="166" customWidth="1"/>
    <col min="14859" max="15097" width="9.140625" style="166"/>
    <col min="15098" max="15098" width="46.140625" style="166" customWidth="1"/>
    <col min="15099" max="15099" width="30.7109375" style="166" customWidth="1"/>
    <col min="15100" max="15100" width="20.85546875" style="166" customWidth="1"/>
    <col min="15101" max="15102" width="20.42578125" style="166" customWidth="1"/>
    <col min="15103" max="15103" width="14.7109375" style="166" customWidth="1"/>
    <col min="15104" max="15104" width="14" style="166" customWidth="1"/>
    <col min="15105" max="15105" width="32.85546875" style="166" customWidth="1"/>
    <col min="15106" max="15106" width="11" style="166" customWidth="1"/>
    <col min="15107" max="15107" width="11.140625" style="166" customWidth="1"/>
    <col min="15108" max="15109" width="13.28515625" style="166" customWidth="1"/>
    <col min="15110" max="15110" width="13.85546875" style="166" customWidth="1"/>
    <col min="15111" max="15114" width="9.140625" style="166" customWidth="1"/>
    <col min="15115" max="15353" width="9.140625" style="166"/>
    <col min="15354" max="15354" width="46.140625" style="166" customWidth="1"/>
    <col min="15355" max="15355" width="30.7109375" style="166" customWidth="1"/>
    <col min="15356" max="15356" width="20.85546875" style="166" customWidth="1"/>
    <col min="15357" max="15358" width="20.42578125" style="166" customWidth="1"/>
    <col min="15359" max="15359" width="14.7109375" style="166" customWidth="1"/>
    <col min="15360" max="15360" width="14" style="166" customWidth="1"/>
    <col min="15361" max="15361" width="32.85546875" style="166" customWidth="1"/>
    <col min="15362" max="15362" width="11" style="166" customWidth="1"/>
    <col min="15363" max="15363" width="11.140625" style="166" customWidth="1"/>
    <col min="15364" max="15365" width="13.28515625" style="166" customWidth="1"/>
    <col min="15366" max="15366" width="13.85546875" style="166" customWidth="1"/>
    <col min="15367" max="15370" width="9.140625" style="166" customWidth="1"/>
    <col min="15371" max="15609" width="9.140625" style="166"/>
    <col min="15610" max="15610" width="46.140625" style="166" customWidth="1"/>
    <col min="15611" max="15611" width="30.7109375" style="166" customWidth="1"/>
    <col min="15612" max="15612" width="20.85546875" style="166" customWidth="1"/>
    <col min="15613" max="15614" width="20.42578125" style="166" customWidth="1"/>
    <col min="15615" max="15615" width="14.7109375" style="166" customWidth="1"/>
    <col min="15616" max="15616" width="14" style="166" customWidth="1"/>
    <col min="15617" max="15617" width="32.85546875" style="166" customWidth="1"/>
    <col min="15618" max="15618" width="11" style="166" customWidth="1"/>
    <col min="15619" max="15619" width="11.140625" style="166" customWidth="1"/>
    <col min="15620" max="15621" width="13.28515625" style="166" customWidth="1"/>
    <col min="15622" max="15622" width="13.85546875" style="166" customWidth="1"/>
    <col min="15623" max="15626" width="9.140625" style="166" customWidth="1"/>
    <col min="15627" max="15865" width="9.140625" style="166"/>
    <col min="15866" max="15866" width="46.140625" style="166" customWidth="1"/>
    <col min="15867" max="15867" width="30.7109375" style="166" customWidth="1"/>
    <col min="15868" max="15868" width="20.85546875" style="166" customWidth="1"/>
    <col min="15869" max="15870" width="20.42578125" style="166" customWidth="1"/>
    <col min="15871" max="15871" width="14.7109375" style="166" customWidth="1"/>
    <col min="15872" max="15872" width="14" style="166" customWidth="1"/>
    <col min="15873" max="15873" width="32.85546875" style="166" customWidth="1"/>
    <col min="15874" max="15874" width="11" style="166" customWidth="1"/>
    <col min="15875" max="15875" width="11.140625" style="166" customWidth="1"/>
    <col min="15876" max="15877" width="13.28515625" style="166" customWidth="1"/>
    <col min="15878" max="15878" width="13.85546875" style="166" customWidth="1"/>
    <col min="15879" max="15882" width="9.140625" style="166" customWidth="1"/>
    <col min="15883" max="16121" width="9.140625" style="166"/>
    <col min="16122" max="16122" width="46.140625" style="166" customWidth="1"/>
    <col min="16123" max="16123" width="30.7109375" style="166" customWidth="1"/>
    <col min="16124" max="16124" width="20.85546875" style="166" customWidth="1"/>
    <col min="16125" max="16126" width="20.42578125" style="166" customWidth="1"/>
    <col min="16127" max="16127" width="14.7109375" style="166" customWidth="1"/>
    <col min="16128" max="16128" width="14" style="166" customWidth="1"/>
    <col min="16129" max="16129" width="32.85546875" style="166" customWidth="1"/>
    <col min="16130" max="16130" width="11" style="166" customWidth="1"/>
    <col min="16131" max="16131" width="11.140625" style="166" customWidth="1"/>
    <col min="16132" max="16133" width="13.28515625" style="166" customWidth="1"/>
    <col min="16134" max="16134" width="13.85546875" style="166" customWidth="1"/>
    <col min="16135" max="16138" width="9.140625" style="166" customWidth="1"/>
    <col min="16139" max="16384" width="9.140625" style="166"/>
  </cols>
  <sheetData>
    <row r="1" spans="1:7" s="2" customFormat="1">
      <c r="A1" s="1"/>
      <c r="B1" s="1"/>
      <c r="F1" s="576" t="s">
        <v>30</v>
      </c>
      <c r="G1" s="576"/>
    </row>
    <row r="2" spans="1:7" s="2" customFormat="1">
      <c r="A2" s="1"/>
      <c r="B2" s="1"/>
      <c r="D2" s="576" t="s">
        <v>0</v>
      </c>
      <c r="E2" s="576"/>
      <c r="F2" s="576"/>
      <c r="G2" s="576"/>
    </row>
    <row r="3" spans="1:7" s="2" customFormat="1">
      <c r="A3" s="1"/>
      <c r="B3" s="1"/>
      <c r="D3" s="576" t="s">
        <v>218</v>
      </c>
      <c r="E3" s="576"/>
      <c r="F3" s="576"/>
      <c r="G3" s="576"/>
    </row>
    <row r="4" spans="1:7" s="2" customFormat="1" ht="16.7" customHeight="1">
      <c r="A4" s="1"/>
      <c r="B4" s="1"/>
      <c r="D4" s="576" t="s">
        <v>1</v>
      </c>
      <c r="E4" s="576"/>
      <c r="F4" s="576"/>
      <c r="G4" s="576"/>
    </row>
    <row r="5" spans="1:7" s="2" customFormat="1">
      <c r="A5" s="1"/>
      <c r="B5" s="1"/>
      <c r="D5" s="213"/>
      <c r="E5" s="213"/>
      <c r="F5" s="213"/>
      <c r="G5" s="213"/>
    </row>
    <row r="6" spans="1:7" s="2" customFormat="1">
      <c r="A6" s="1"/>
      <c r="B6" s="1"/>
    </row>
    <row r="7" spans="1:7" s="5" customFormat="1" ht="19.5" customHeight="1">
      <c r="D7" s="581" t="s">
        <v>2</v>
      </c>
      <c r="E7" s="581"/>
      <c r="F7" s="581"/>
      <c r="G7" s="581"/>
    </row>
    <row r="8" spans="1:7" s="5" customFormat="1" ht="15.75">
      <c r="D8" s="580" t="s">
        <v>3</v>
      </c>
      <c r="E8" s="580"/>
      <c r="F8" s="580"/>
      <c r="G8" s="580"/>
    </row>
    <row r="9" spans="1:7" s="5" customFormat="1" ht="15.75">
      <c r="D9" s="580" t="s">
        <v>219</v>
      </c>
      <c r="E9" s="580"/>
      <c r="F9" s="580"/>
      <c r="G9" s="580"/>
    </row>
    <row r="10" spans="1:7" s="5" customFormat="1" ht="15.75">
      <c r="D10" s="581" t="s">
        <v>4</v>
      </c>
      <c r="E10" s="581"/>
      <c r="F10" s="581"/>
      <c r="G10" s="581"/>
    </row>
    <row r="11" spans="1:7" s="5" customFormat="1" ht="21.75" customHeight="1"/>
    <row r="12" spans="1:7" s="5" customFormat="1" ht="19.5" customHeight="1">
      <c r="D12" s="581" t="s">
        <v>31</v>
      </c>
      <c r="E12" s="581"/>
      <c r="F12" s="581"/>
      <c r="G12" s="581"/>
    </row>
    <row r="13" spans="1:7" s="6" customFormat="1" ht="15.75">
      <c r="D13" s="580" t="s">
        <v>32</v>
      </c>
      <c r="E13" s="580"/>
      <c r="F13" s="580"/>
      <c r="G13" s="580"/>
    </row>
    <row r="14" spans="1:7" s="44" customFormat="1" ht="15.75">
      <c r="D14" s="579" t="s">
        <v>33</v>
      </c>
      <c r="E14" s="579"/>
      <c r="F14" s="579"/>
      <c r="G14" s="579"/>
    </row>
    <row r="15" spans="1:7" s="44" customFormat="1" ht="15.75">
      <c r="D15" s="597" t="s">
        <v>206</v>
      </c>
      <c r="E15" s="597"/>
      <c r="F15" s="597"/>
      <c r="G15" s="597"/>
    </row>
    <row r="16" spans="1:7" s="44" customFormat="1" ht="15.75">
      <c r="D16" s="579" t="s">
        <v>34</v>
      </c>
      <c r="E16" s="579"/>
      <c r="F16" s="579"/>
      <c r="G16" s="579"/>
    </row>
    <row r="17" spans="1:7" s="44" customFormat="1" ht="15.75">
      <c r="F17" s="46" t="s">
        <v>35</v>
      </c>
    </row>
    <row r="18" spans="1:7" s="44" customFormat="1" ht="18" customHeight="1"/>
    <row r="19" spans="1:7" s="44" customFormat="1" ht="18" customHeight="1">
      <c r="F19" s="214"/>
    </row>
    <row r="20" spans="1:7" s="9" customFormat="1" ht="15.75">
      <c r="A20" s="578" t="s">
        <v>5</v>
      </c>
      <c r="B20" s="578"/>
      <c r="C20" s="578"/>
      <c r="D20" s="578"/>
      <c r="E20" s="578"/>
      <c r="F20" s="578"/>
      <c r="G20" s="578"/>
    </row>
    <row r="21" spans="1:7" s="9" customFormat="1" ht="15.75">
      <c r="A21" s="585" t="s">
        <v>207</v>
      </c>
      <c r="B21" s="585"/>
      <c r="C21" s="585"/>
      <c r="D21" s="585"/>
      <c r="E21" s="585"/>
      <c r="F21" s="585"/>
      <c r="G21" s="585"/>
    </row>
    <row r="22" spans="1:7" s="9" customFormat="1" ht="15.75">
      <c r="A22" s="603" t="s">
        <v>6</v>
      </c>
      <c r="B22" s="603"/>
      <c r="C22" s="603"/>
      <c r="D22" s="603"/>
      <c r="E22" s="603"/>
      <c r="F22" s="603"/>
      <c r="G22" s="603"/>
    </row>
    <row r="23" spans="1:7" s="9" customFormat="1" ht="15" customHeight="1">
      <c r="A23" s="578" t="s">
        <v>36</v>
      </c>
      <c r="B23" s="578"/>
      <c r="C23" s="578"/>
      <c r="D23" s="578"/>
      <c r="E23" s="578"/>
      <c r="F23" s="578"/>
      <c r="G23" s="578"/>
    </row>
    <row r="24" spans="1:7" ht="18" customHeight="1">
      <c r="A24" s="170"/>
      <c r="B24" s="170"/>
      <c r="C24" s="171"/>
      <c r="D24" s="171"/>
      <c r="E24" s="171"/>
      <c r="F24" s="171"/>
      <c r="G24" s="171"/>
    </row>
    <row r="25" spans="1:7" ht="34.700000000000003" customHeight="1">
      <c r="A25" s="650" t="s">
        <v>81</v>
      </c>
      <c r="B25" s="650"/>
      <c r="C25" s="650"/>
      <c r="D25" s="650"/>
      <c r="E25" s="650"/>
      <c r="F25" s="650"/>
      <c r="G25" s="650"/>
    </row>
    <row r="26" spans="1:7" s="9" customFormat="1" ht="21.75" customHeight="1">
      <c r="A26" s="582" t="s">
        <v>205</v>
      </c>
      <c r="B26" s="582"/>
      <c r="C26" s="582"/>
      <c r="D26" s="582"/>
      <c r="E26" s="582"/>
      <c r="F26" s="582"/>
      <c r="G26" s="582"/>
    </row>
    <row r="27" spans="1:7" s="169" customFormat="1" ht="79.5" customHeight="1">
      <c r="A27" s="637" t="s">
        <v>143</v>
      </c>
      <c r="B27" s="637"/>
      <c r="C27" s="637"/>
      <c r="D27" s="637"/>
      <c r="E27" s="637"/>
      <c r="F27" s="637"/>
      <c r="G27" s="637"/>
    </row>
    <row r="28" spans="1:7" s="177" customFormat="1" ht="17.25" customHeight="1">
      <c r="A28" s="167" t="s">
        <v>7</v>
      </c>
    </row>
    <row r="29" spans="1:7" s="177" customFormat="1" ht="15.75" customHeight="1">
      <c r="A29" s="652" t="s">
        <v>295</v>
      </c>
      <c r="B29" s="652"/>
      <c r="C29" s="652"/>
      <c r="D29" s="652"/>
      <c r="E29" s="652"/>
      <c r="F29" s="652"/>
      <c r="G29" s="652"/>
    </row>
    <row r="30" spans="1:7" s="177" customFormat="1" ht="18" customHeight="1">
      <c r="A30" s="642" t="s">
        <v>137</v>
      </c>
      <c r="B30" s="642"/>
      <c r="C30" s="642"/>
      <c r="D30" s="642"/>
      <c r="E30" s="642"/>
      <c r="F30" s="642"/>
      <c r="G30" s="642"/>
    </row>
    <row r="31" spans="1:7" s="177" customFormat="1" ht="16.7" customHeight="1">
      <c r="A31" s="167" t="s">
        <v>138</v>
      </c>
    </row>
    <row r="32" spans="1:7" s="177" customFormat="1" ht="15.75">
      <c r="A32" s="167" t="s">
        <v>139</v>
      </c>
    </row>
    <row r="33" spans="1:7" ht="77.25" customHeight="1">
      <c r="A33" s="637" t="s">
        <v>163</v>
      </c>
      <c r="B33" s="637"/>
      <c r="C33" s="637"/>
      <c r="D33" s="637"/>
      <c r="E33" s="637"/>
      <c r="F33" s="637"/>
      <c r="G33" s="637"/>
    </row>
    <row r="34" spans="1:7" s="177" customFormat="1" ht="24.75" customHeight="1">
      <c r="A34" s="651" t="s">
        <v>343</v>
      </c>
      <c r="B34" s="651"/>
      <c r="C34" s="651"/>
      <c r="D34" s="651"/>
      <c r="E34" s="651"/>
      <c r="F34" s="651"/>
      <c r="G34" s="651"/>
    </row>
    <row r="35" spans="1:7" s="48" customFormat="1" ht="20.25" customHeight="1">
      <c r="A35" s="621" t="s">
        <v>67</v>
      </c>
      <c r="B35" s="621"/>
      <c r="C35" s="621"/>
      <c r="D35" s="621" t="s">
        <v>11</v>
      </c>
      <c r="E35" s="621" t="s">
        <v>68</v>
      </c>
      <c r="F35" s="621"/>
      <c r="G35" s="621"/>
    </row>
    <row r="36" spans="1:7" s="48" customFormat="1" ht="19.5" customHeight="1">
      <c r="A36" s="621"/>
      <c r="B36" s="621"/>
      <c r="C36" s="621"/>
      <c r="D36" s="621"/>
      <c r="E36" s="77" t="s">
        <v>17</v>
      </c>
      <c r="F36" s="77" t="s">
        <v>18</v>
      </c>
      <c r="G36" s="555" t="s">
        <v>38</v>
      </c>
    </row>
    <row r="37" spans="1:7" s="48" customFormat="1" ht="32.25" customHeight="1">
      <c r="A37" s="622" t="s">
        <v>173</v>
      </c>
      <c r="B37" s="622"/>
      <c r="C37" s="622"/>
      <c r="D37" s="51" t="s">
        <v>70</v>
      </c>
      <c r="E37" s="228">
        <v>5</v>
      </c>
      <c r="F37" s="228"/>
      <c r="G37" s="228"/>
    </row>
    <row r="38" spans="1:7" ht="38.25" customHeight="1">
      <c r="A38" s="637" t="s">
        <v>162</v>
      </c>
      <c r="B38" s="637"/>
      <c r="C38" s="637"/>
      <c r="D38" s="637"/>
      <c r="E38" s="637"/>
      <c r="F38" s="637"/>
      <c r="G38" s="637"/>
    </row>
    <row r="39" spans="1:7" ht="17.850000000000001" customHeight="1">
      <c r="A39" s="643" t="s">
        <v>9</v>
      </c>
      <c r="B39" s="643"/>
      <c r="C39" s="643"/>
      <c r="D39" s="643"/>
      <c r="E39" s="643"/>
      <c r="F39" s="643"/>
      <c r="G39" s="643"/>
    </row>
    <row r="40" spans="1:7" ht="30.95" customHeight="1">
      <c r="A40" s="644" t="s">
        <v>10</v>
      </c>
      <c r="B40" s="644" t="s">
        <v>11</v>
      </c>
      <c r="C40" s="180" t="s">
        <v>12</v>
      </c>
      <c r="D40" s="180" t="s">
        <v>13</v>
      </c>
      <c r="E40" s="647" t="s">
        <v>14</v>
      </c>
      <c r="F40" s="648"/>
      <c r="G40" s="649"/>
    </row>
    <row r="41" spans="1:7" ht="17.25" customHeight="1">
      <c r="A41" s="645"/>
      <c r="B41" s="646"/>
      <c r="C41" s="181" t="s">
        <v>15</v>
      </c>
      <c r="D41" s="181" t="s">
        <v>16</v>
      </c>
      <c r="E41" s="181" t="s">
        <v>17</v>
      </c>
      <c r="F41" s="181" t="s">
        <v>18</v>
      </c>
      <c r="G41" s="181" t="s">
        <v>38</v>
      </c>
    </row>
    <row r="42" spans="1:7" ht="33" customHeight="1">
      <c r="A42" s="182" t="s">
        <v>19</v>
      </c>
      <c r="B42" s="180" t="s">
        <v>20</v>
      </c>
      <c r="C42" s="183">
        <f>C60</f>
        <v>0</v>
      </c>
      <c r="D42" s="183">
        <f t="shared" ref="D42:G42" si="0">D60</f>
        <v>117578</v>
      </c>
      <c r="E42" s="183">
        <f t="shared" si="0"/>
        <v>1410526</v>
      </c>
      <c r="F42" s="183">
        <f t="shared" si="0"/>
        <v>0</v>
      </c>
      <c r="G42" s="183">
        <f t="shared" si="0"/>
        <v>0</v>
      </c>
    </row>
    <row r="43" spans="1:7" ht="21.75" customHeight="1">
      <c r="A43" s="182" t="s">
        <v>21</v>
      </c>
      <c r="B43" s="180" t="s">
        <v>20</v>
      </c>
      <c r="C43" s="183">
        <f>C75</f>
        <v>481714.5</v>
      </c>
      <c r="D43" s="183">
        <f t="shared" ref="D43:G43" si="1">D75</f>
        <v>480949.6</v>
      </c>
      <c r="E43" s="183">
        <f t="shared" si="1"/>
        <v>0</v>
      </c>
      <c r="F43" s="183">
        <f t="shared" si="1"/>
        <v>0</v>
      </c>
      <c r="G43" s="183">
        <f t="shared" si="1"/>
        <v>0</v>
      </c>
    </row>
    <row r="44" spans="1:7" ht="27.75" customHeight="1">
      <c r="A44" s="184" t="s">
        <v>22</v>
      </c>
      <c r="B44" s="185" t="s">
        <v>20</v>
      </c>
      <c r="C44" s="186">
        <f>C42+C43</f>
        <v>481714.5</v>
      </c>
      <c r="D44" s="186">
        <f>D42+D43</f>
        <v>598527.6</v>
      </c>
      <c r="E44" s="186">
        <f>E42+E43</f>
        <v>1410526</v>
      </c>
      <c r="F44" s="186">
        <f>F42+F43</f>
        <v>0</v>
      </c>
      <c r="G44" s="186">
        <f>G42+G43</f>
        <v>0</v>
      </c>
    </row>
    <row r="45" spans="1:7" ht="12.75" customHeight="1">
      <c r="A45" s="174"/>
      <c r="B45" s="569"/>
      <c r="C45" s="570"/>
      <c r="D45" s="570"/>
      <c r="E45" s="570"/>
      <c r="F45" s="570"/>
      <c r="G45" s="570"/>
    </row>
    <row r="46" spans="1:7" s="169" customFormat="1" ht="19.5" customHeight="1">
      <c r="A46" s="650" t="s">
        <v>23</v>
      </c>
      <c r="B46" s="650"/>
      <c r="C46" s="650"/>
      <c r="D46" s="650"/>
      <c r="E46" s="650"/>
      <c r="F46" s="650"/>
      <c r="G46" s="650"/>
    </row>
    <row r="47" spans="1:7" s="177" customFormat="1" ht="17.25" customHeight="1">
      <c r="A47" s="167" t="s">
        <v>24</v>
      </c>
    </row>
    <row r="48" spans="1:7" s="177" customFormat="1" ht="15.6" customHeight="1">
      <c r="A48" s="642" t="s">
        <v>137</v>
      </c>
      <c r="B48" s="642"/>
      <c r="C48" s="642"/>
      <c r="D48" s="642"/>
      <c r="E48" s="642"/>
      <c r="F48" s="642"/>
      <c r="G48" s="642"/>
    </row>
    <row r="49" spans="1:14" s="177" customFormat="1" ht="17.25" customHeight="1">
      <c r="A49" s="167" t="s">
        <v>139</v>
      </c>
      <c r="B49" s="188"/>
      <c r="C49" s="188"/>
      <c r="D49" s="188"/>
      <c r="E49" s="188"/>
      <c r="F49" s="188"/>
      <c r="G49" s="188"/>
    </row>
    <row r="50" spans="1:14" ht="35.85" customHeight="1">
      <c r="A50" s="640" t="s">
        <v>164</v>
      </c>
      <c r="B50" s="640"/>
      <c r="C50" s="640"/>
      <c r="D50" s="640"/>
      <c r="E50" s="640"/>
      <c r="F50" s="640"/>
      <c r="G50" s="640"/>
    </row>
    <row r="51" spans="1:14" ht="15.75">
      <c r="A51" s="641" t="s">
        <v>25</v>
      </c>
      <c r="B51" s="635" t="s">
        <v>11</v>
      </c>
      <c r="C51" s="189" t="s">
        <v>12</v>
      </c>
      <c r="D51" s="189" t="s">
        <v>13</v>
      </c>
      <c r="E51" s="635" t="s">
        <v>14</v>
      </c>
      <c r="F51" s="635"/>
      <c r="G51" s="635"/>
    </row>
    <row r="52" spans="1:14" ht="14.25" customHeight="1">
      <c r="A52" s="641"/>
      <c r="B52" s="635"/>
      <c r="C52" s="180" t="s">
        <v>15</v>
      </c>
      <c r="D52" s="180" t="s">
        <v>16</v>
      </c>
      <c r="E52" s="180" t="s">
        <v>17</v>
      </c>
      <c r="F52" s="180" t="s">
        <v>18</v>
      </c>
      <c r="G52" s="180" t="s">
        <v>38</v>
      </c>
    </row>
    <row r="53" spans="1:14" ht="15.75">
      <c r="A53" s="191" t="s">
        <v>82</v>
      </c>
      <c r="B53" s="192" t="s">
        <v>44</v>
      </c>
      <c r="C53" s="193"/>
      <c r="D53" s="193"/>
      <c r="E53" s="248">
        <v>278266</v>
      </c>
      <c r="F53" s="193"/>
      <c r="G53" s="193"/>
    </row>
    <row r="54" spans="1:14" ht="12" customHeight="1">
      <c r="A54" s="194"/>
      <c r="B54" s="195"/>
      <c r="C54" s="196"/>
      <c r="D54" s="196"/>
      <c r="E54" s="196"/>
      <c r="F54" s="196"/>
      <c r="G54" s="196"/>
    </row>
    <row r="55" spans="1:14" ht="15.75">
      <c r="A55" s="635" t="s">
        <v>26</v>
      </c>
      <c r="B55" s="635" t="s">
        <v>11</v>
      </c>
      <c r="C55" s="189" t="s">
        <v>12</v>
      </c>
      <c r="D55" s="189" t="s">
        <v>13</v>
      </c>
      <c r="E55" s="635" t="s">
        <v>14</v>
      </c>
      <c r="F55" s="635"/>
      <c r="G55" s="635"/>
    </row>
    <row r="56" spans="1:14" ht="15.75" customHeight="1">
      <c r="A56" s="635"/>
      <c r="B56" s="635"/>
      <c r="C56" s="180" t="s">
        <v>15</v>
      </c>
      <c r="D56" s="180" t="s">
        <v>16</v>
      </c>
      <c r="E56" s="180" t="s">
        <v>17</v>
      </c>
      <c r="F56" s="180" t="s">
        <v>18</v>
      </c>
      <c r="G56" s="180" t="s">
        <v>38</v>
      </c>
    </row>
    <row r="57" spans="1:14" s="240" customFormat="1" ht="30">
      <c r="A57" s="244" t="s">
        <v>222</v>
      </c>
      <c r="B57" s="235" t="s">
        <v>20</v>
      </c>
      <c r="C57" s="238">
        <f>SUM(C58:C59)</f>
        <v>0</v>
      </c>
      <c r="D57" s="238">
        <f>SUM(D58:D59)</f>
        <v>117578</v>
      </c>
      <c r="E57" s="238">
        <f>SUM(E58:E59)</f>
        <v>1410526</v>
      </c>
      <c r="F57" s="238">
        <f>SUM(F58:F59)</f>
        <v>0</v>
      </c>
      <c r="G57" s="238">
        <f>SUM(G58:G59)</f>
        <v>0</v>
      </c>
      <c r="H57" s="239"/>
    </row>
    <row r="58" spans="1:14" s="231" customFormat="1" ht="15.75">
      <c r="A58" s="245" t="s">
        <v>235</v>
      </c>
      <c r="B58" s="235" t="s">
        <v>20</v>
      </c>
      <c r="C58" s="246">
        <v>0</v>
      </c>
      <c r="D58" s="246">
        <v>109856</v>
      </c>
      <c r="E58" s="246">
        <v>0</v>
      </c>
      <c r="F58" s="246">
        <v>0</v>
      </c>
      <c r="G58" s="246">
        <v>0</v>
      </c>
      <c r="H58" s="230"/>
    </row>
    <row r="59" spans="1:14" s="231" customFormat="1" ht="15.75">
      <c r="A59" s="245" t="s">
        <v>226</v>
      </c>
      <c r="B59" s="235" t="s">
        <v>20</v>
      </c>
      <c r="C59" s="238">
        <v>0</v>
      </c>
      <c r="D59" s="246">
        <v>7722</v>
      </c>
      <c r="E59" s="246">
        <v>1410526</v>
      </c>
      <c r="F59" s="246">
        <v>0</v>
      </c>
      <c r="G59" s="246">
        <v>0</v>
      </c>
      <c r="H59" s="230"/>
    </row>
    <row r="60" spans="1:14" s="240" customFormat="1" ht="30.75" customHeight="1">
      <c r="A60" s="241" t="s">
        <v>27</v>
      </c>
      <c r="B60" s="242" t="s">
        <v>20</v>
      </c>
      <c r="C60" s="243">
        <f>C57</f>
        <v>0</v>
      </c>
      <c r="D60" s="243">
        <f>D57</f>
        <v>117578</v>
      </c>
      <c r="E60" s="243">
        <f>E57</f>
        <v>1410526</v>
      </c>
      <c r="F60" s="243">
        <f>F57</f>
        <v>0</v>
      </c>
      <c r="G60" s="243">
        <f>G57</f>
        <v>0</v>
      </c>
      <c r="H60" s="239"/>
      <c r="J60" s="247"/>
      <c r="K60" s="247"/>
      <c r="L60" s="247"/>
    </row>
    <row r="61" spans="1:14" s="169" customFormat="1" ht="16.7" customHeight="1">
      <c r="A61" s="636" t="s">
        <v>28</v>
      </c>
      <c r="B61" s="636"/>
      <c r="C61" s="636"/>
      <c r="D61" s="636"/>
      <c r="E61" s="636"/>
      <c r="F61" s="636"/>
      <c r="G61" s="636"/>
      <c r="H61" s="229"/>
      <c r="I61" s="230"/>
      <c r="J61" s="231"/>
      <c r="K61" s="231"/>
      <c r="L61" s="231"/>
      <c r="M61" s="231"/>
      <c r="N61" s="231"/>
    </row>
    <row r="62" spans="1:14" s="169" customFormat="1" ht="16.7" customHeight="1">
      <c r="A62" s="633" t="s">
        <v>266</v>
      </c>
      <c r="B62" s="633"/>
      <c r="C62" s="633"/>
      <c r="D62" s="633"/>
      <c r="E62" s="633"/>
      <c r="F62" s="633"/>
      <c r="G62" s="633"/>
      <c r="H62" s="632"/>
      <c r="I62" s="632"/>
      <c r="J62" s="632"/>
      <c r="K62" s="632"/>
      <c r="L62" s="632"/>
      <c r="M62" s="632"/>
      <c r="N62" s="632"/>
    </row>
    <row r="63" spans="1:14" s="169" customFormat="1" ht="15" customHeight="1">
      <c r="A63" s="634" t="s">
        <v>287</v>
      </c>
      <c r="B63" s="634"/>
      <c r="C63" s="634"/>
      <c r="D63" s="634"/>
      <c r="E63" s="634"/>
      <c r="F63" s="634"/>
      <c r="G63" s="634"/>
      <c r="H63" s="632"/>
      <c r="I63" s="632"/>
      <c r="J63" s="632"/>
      <c r="K63" s="632"/>
      <c r="L63" s="632"/>
      <c r="M63" s="632"/>
      <c r="N63" s="632"/>
    </row>
    <row r="64" spans="1:14" s="169" customFormat="1" ht="15" customHeight="1">
      <c r="A64" s="634" t="s">
        <v>268</v>
      </c>
      <c r="B64" s="634"/>
      <c r="C64" s="634"/>
      <c r="D64" s="634"/>
      <c r="E64" s="634"/>
      <c r="F64" s="634"/>
      <c r="G64" s="634"/>
      <c r="H64" s="632"/>
      <c r="I64" s="632"/>
      <c r="J64" s="632"/>
      <c r="K64" s="632"/>
      <c r="L64" s="632"/>
      <c r="M64" s="632"/>
      <c r="N64" s="632"/>
    </row>
    <row r="65" spans="1:14" ht="30.75" customHeight="1">
      <c r="A65" s="637" t="s">
        <v>294</v>
      </c>
      <c r="B65" s="637"/>
      <c r="C65" s="637"/>
      <c r="D65" s="637"/>
      <c r="E65" s="637"/>
      <c r="F65" s="637"/>
      <c r="G65" s="637"/>
      <c r="H65" s="229"/>
      <c r="I65" s="230"/>
      <c r="J65" s="231"/>
      <c r="K65" s="231"/>
      <c r="L65" s="231"/>
      <c r="M65" s="231"/>
      <c r="N65" s="231"/>
    </row>
    <row r="66" spans="1:14" ht="15.75">
      <c r="A66" s="638" t="s">
        <v>25</v>
      </c>
      <c r="B66" s="635" t="s">
        <v>11</v>
      </c>
      <c r="C66" s="189" t="s">
        <v>12</v>
      </c>
      <c r="D66" s="189" t="s">
        <v>13</v>
      </c>
      <c r="E66" s="635" t="s">
        <v>14</v>
      </c>
      <c r="F66" s="635"/>
      <c r="G66" s="635"/>
      <c r="H66" s="229"/>
      <c r="I66" s="230"/>
      <c r="J66" s="231"/>
      <c r="K66" s="231"/>
      <c r="L66" s="231"/>
      <c r="M66" s="231"/>
      <c r="N66" s="231"/>
    </row>
    <row r="67" spans="1:14" ht="17.25" customHeight="1">
      <c r="A67" s="639"/>
      <c r="B67" s="635"/>
      <c r="C67" s="180" t="s">
        <v>15</v>
      </c>
      <c r="D67" s="180" t="s">
        <v>16</v>
      </c>
      <c r="E67" s="180" t="s">
        <v>17</v>
      </c>
      <c r="F67" s="180" t="s">
        <v>18</v>
      </c>
      <c r="G67" s="180" t="s">
        <v>38</v>
      </c>
      <c r="H67" s="230"/>
      <c r="I67" s="231"/>
      <c r="J67" s="231"/>
      <c r="K67" s="231"/>
      <c r="L67" s="231"/>
      <c r="M67" s="231"/>
      <c r="N67" s="231"/>
    </row>
    <row r="68" spans="1:14" ht="15.75" customHeight="1">
      <c r="A68" s="232" t="s">
        <v>288</v>
      </c>
      <c r="B68" s="233" t="s">
        <v>44</v>
      </c>
      <c r="C68" s="234">
        <v>136589</v>
      </c>
      <c r="D68" s="234">
        <v>109808</v>
      </c>
      <c r="E68" s="234"/>
      <c r="F68" s="234"/>
      <c r="G68" s="234"/>
      <c r="H68" s="230" t="s">
        <v>290</v>
      </c>
      <c r="I68" s="231">
        <v>6</v>
      </c>
      <c r="J68" s="231"/>
      <c r="K68" s="231"/>
      <c r="L68" s="231"/>
      <c r="M68" s="231"/>
      <c r="N68" s="231"/>
    </row>
    <row r="69" spans="1:14" ht="15" customHeight="1">
      <c r="A69" s="232" t="s">
        <v>289</v>
      </c>
      <c r="B69" s="235" t="s">
        <v>44</v>
      </c>
      <c r="C69" s="236">
        <v>29</v>
      </c>
      <c r="D69" s="236">
        <v>29</v>
      </c>
      <c r="E69" s="233"/>
      <c r="F69" s="233"/>
      <c r="G69" s="233"/>
      <c r="H69" s="230" t="s">
        <v>292</v>
      </c>
      <c r="I69" s="231">
        <v>15</v>
      </c>
      <c r="J69" s="231"/>
      <c r="K69" s="231"/>
      <c r="L69" s="231"/>
      <c r="M69" s="231"/>
      <c r="N69" s="231"/>
    </row>
    <row r="70" spans="1:14" ht="15" customHeight="1">
      <c r="A70" s="232" t="s">
        <v>291</v>
      </c>
      <c r="B70" s="235" t="s">
        <v>44</v>
      </c>
      <c r="C70" s="236">
        <v>382</v>
      </c>
      <c r="D70" s="236">
        <v>360</v>
      </c>
      <c r="E70" s="233"/>
      <c r="F70" s="233"/>
      <c r="G70" s="233"/>
      <c r="H70" s="229" t="s">
        <v>293</v>
      </c>
      <c r="I70" s="237">
        <v>8</v>
      </c>
      <c r="J70" s="231"/>
      <c r="K70" s="231"/>
      <c r="L70" s="231"/>
      <c r="M70" s="231"/>
      <c r="N70" s="231"/>
    </row>
    <row r="72" spans="1:14" ht="25.5" customHeight="1">
      <c r="A72" s="635" t="s">
        <v>26</v>
      </c>
      <c r="B72" s="635" t="s">
        <v>11</v>
      </c>
      <c r="C72" s="189" t="s">
        <v>12</v>
      </c>
      <c r="D72" s="189" t="s">
        <v>13</v>
      </c>
      <c r="E72" s="635" t="s">
        <v>14</v>
      </c>
      <c r="F72" s="635"/>
      <c r="G72" s="635"/>
      <c r="J72" s="231"/>
      <c r="K72" s="231"/>
      <c r="L72" s="231"/>
      <c r="M72" s="231"/>
      <c r="N72" s="231"/>
    </row>
    <row r="73" spans="1:14" ht="18" customHeight="1">
      <c r="A73" s="635"/>
      <c r="B73" s="635"/>
      <c r="C73" s="180" t="s">
        <v>15</v>
      </c>
      <c r="D73" s="180" t="s">
        <v>16</v>
      </c>
      <c r="E73" s="180" t="s">
        <v>17</v>
      </c>
      <c r="F73" s="180" t="s">
        <v>18</v>
      </c>
      <c r="G73" s="180" t="s">
        <v>38</v>
      </c>
    </row>
    <row r="74" spans="1:14" ht="23.25" customHeight="1">
      <c r="A74" s="197" t="s">
        <v>21</v>
      </c>
      <c r="B74" s="180" t="s">
        <v>20</v>
      </c>
      <c r="C74" s="183">
        <v>481714.5</v>
      </c>
      <c r="D74" s="183">
        <v>480949.6</v>
      </c>
      <c r="E74" s="183"/>
      <c r="F74" s="183"/>
      <c r="G74" s="183"/>
    </row>
    <row r="75" spans="1:14" ht="32.25" customHeight="1">
      <c r="A75" s="184" t="s">
        <v>27</v>
      </c>
      <c r="B75" s="185" t="s">
        <v>20</v>
      </c>
      <c r="C75" s="186">
        <f>SUM(C74)</f>
        <v>481714.5</v>
      </c>
      <c r="D75" s="186">
        <f>SUM(D74)</f>
        <v>480949.6</v>
      </c>
      <c r="E75" s="186">
        <f>SUM(E74)</f>
        <v>0</v>
      </c>
      <c r="F75" s="186">
        <f>SUM(F74)</f>
        <v>0</v>
      </c>
      <c r="G75" s="186">
        <f>SUM(G74)</f>
        <v>0</v>
      </c>
    </row>
    <row r="77" spans="1:14">
      <c r="E77" s="203"/>
    </row>
  </sheetData>
  <mergeCells count="56">
    <mergeCell ref="D15:G15"/>
    <mergeCell ref="F1:G1"/>
    <mergeCell ref="D2:G2"/>
    <mergeCell ref="D3:G3"/>
    <mergeCell ref="D4:G4"/>
    <mergeCell ref="D7:G7"/>
    <mergeCell ref="D8:G8"/>
    <mergeCell ref="D9:G9"/>
    <mergeCell ref="D10:G10"/>
    <mergeCell ref="D12:G12"/>
    <mergeCell ref="D13:G13"/>
    <mergeCell ref="D14:G14"/>
    <mergeCell ref="A34:G34"/>
    <mergeCell ref="D16:G16"/>
    <mergeCell ref="A20:G20"/>
    <mergeCell ref="A21:G21"/>
    <mergeCell ref="A22:G22"/>
    <mergeCell ref="A23:G23"/>
    <mergeCell ref="A25:G25"/>
    <mergeCell ref="A26:G26"/>
    <mergeCell ref="A27:G27"/>
    <mergeCell ref="A29:G29"/>
    <mergeCell ref="A30:G30"/>
    <mergeCell ref="A33:G33"/>
    <mergeCell ref="A48:G48"/>
    <mergeCell ref="A35:C36"/>
    <mergeCell ref="D35:D36"/>
    <mergeCell ref="E35:G35"/>
    <mergeCell ref="A37:C37"/>
    <mergeCell ref="A38:G38"/>
    <mergeCell ref="A39:G39"/>
    <mergeCell ref="A40:A41"/>
    <mergeCell ref="B40:B41"/>
    <mergeCell ref="E40:G40"/>
    <mergeCell ref="A46:G46"/>
    <mergeCell ref="A50:G50"/>
    <mergeCell ref="A51:A52"/>
    <mergeCell ref="B51:B52"/>
    <mergeCell ref="E51:G51"/>
    <mergeCell ref="A55:A56"/>
    <mergeCell ref="B55:B56"/>
    <mergeCell ref="E55:G55"/>
    <mergeCell ref="A72:A73"/>
    <mergeCell ref="B72:B73"/>
    <mergeCell ref="E72:G72"/>
    <mergeCell ref="A61:G61"/>
    <mergeCell ref="A65:G65"/>
    <mergeCell ref="A66:A67"/>
    <mergeCell ref="B66:B67"/>
    <mergeCell ref="E66:G66"/>
    <mergeCell ref="A64:G64"/>
    <mergeCell ref="H64:N64"/>
    <mergeCell ref="A62:G62"/>
    <mergeCell ref="H62:N62"/>
    <mergeCell ref="A63:G63"/>
    <mergeCell ref="H63:N63"/>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7"/>
  <sheetViews>
    <sheetView view="pageBreakPreview" topLeftCell="A22" zoomScaleNormal="70" zoomScaleSheetLayoutView="100" workbookViewId="0">
      <selection activeCell="A33" sqref="A33:G33"/>
    </sheetView>
  </sheetViews>
  <sheetFormatPr defaultRowHeight="15"/>
  <cols>
    <col min="1" max="1" width="44.42578125" style="202" customWidth="1"/>
    <col min="2" max="2" width="19.42578125" style="202" customWidth="1"/>
    <col min="3" max="7" width="14.285156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7" s="2" customFormat="1">
      <c r="A1" s="1"/>
      <c r="B1" s="1"/>
      <c r="F1" s="576" t="s">
        <v>30</v>
      </c>
      <c r="G1" s="576"/>
    </row>
    <row r="2" spans="1:7" s="2" customFormat="1">
      <c r="A2" s="1"/>
      <c r="B2" s="1"/>
      <c r="D2" s="576" t="s">
        <v>0</v>
      </c>
      <c r="E2" s="576"/>
      <c r="F2" s="576"/>
      <c r="G2" s="576"/>
    </row>
    <row r="3" spans="1:7" s="2" customFormat="1">
      <c r="A3" s="1"/>
      <c r="B3" s="1"/>
      <c r="D3" s="576" t="s">
        <v>218</v>
      </c>
      <c r="E3" s="576"/>
      <c r="F3" s="576"/>
      <c r="G3" s="576"/>
    </row>
    <row r="4" spans="1:7" s="2" customFormat="1" ht="16.7" customHeight="1">
      <c r="A4" s="1"/>
      <c r="B4" s="1"/>
      <c r="D4" s="576" t="s">
        <v>1</v>
      </c>
      <c r="E4" s="576"/>
      <c r="F4" s="576"/>
      <c r="G4" s="576"/>
    </row>
    <row r="5" spans="1:7" s="2" customFormat="1">
      <c r="A5" s="1"/>
      <c r="B5" s="1"/>
      <c r="D5" s="213"/>
      <c r="E5" s="213"/>
      <c r="F5" s="213"/>
      <c r="G5" s="213"/>
    </row>
    <row r="6" spans="1:7" s="2" customFormat="1">
      <c r="A6" s="1"/>
      <c r="B6" s="1"/>
    </row>
    <row r="7" spans="1:7" s="5" customFormat="1" ht="19.5" customHeight="1">
      <c r="D7" s="581" t="s">
        <v>2</v>
      </c>
      <c r="E7" s="581"/>
      <c r="F7" s="581"/>
      <c r="G7" s="581"/>
    </row>
    <row r="8" spans="1:7" s="5" customFormat="1" ht="15.75">
      <c r="D8" s="580" t="s">
        <v>3</v>
      </c>
      <c r="E8" s="580"/>
      <c r="F8" s="580"/>
      <c r="G8" s="580"/>
    </row>
    <row r="9" spans="1:7" s="5" customFormat="1" ht="15.75">
      <c r="D9" s="580" t="s">
        <v>219</v>
      </c>
      <c r="E9" s="580"/>
      <c r="F9" s="580"/>
      <c r="G9" s="580"/>
    </row>
    <row r="10" spans="1:7" s="5" customFormat="1" ht="15.75">
      <c r="D10" s="581" t="s">
        <v>4</v>
      </c>
      <c r="E10" s="581"/>
      <c r="F10" s="581"/>
      <c r="G10" s="581"/>
    </row>
    <row r="11" spans="1:7" s="5" customFormat="1" ht="21.75" customHeight="1"/>
    <row r="12" spans="1:7" s="5" customFormat="1" ht="19.5" customHeight="1">
      <c r="D12" s="581" t="s">
        <v>31</v>
      </c>
      <c r="E12" s="581"/>
      <c r="F12" s="581"/>
      <c r="G12" s="581"/>
    </row>
    <row r="13" spans="1:7" s="6" customFormat="1" ht="15.75">
      <c r="D13" s="580" t="s">
        <v>32</v>
      </c>
      <c r="E13" s="580"/>
      <c r="F13" s="580"/>
      <c r="G13" s="580"/>
    </row>
    <row r="14" spans="1:7" s="44" customFormat="1" ht="15.75">
      <c r="D14" s="579" t="s">
        <v>33</v>
      </c>
      <c r="E14" s="579"/>
      <c r="F14" s="579"/>
      <c r="G14" s="579"/>
    </row>
    <row r="15" spans="1:7" s="44" customFormat="1" ht="15.75">
      <c r="D15" s="597" t="s">
        <v>206</v>
      </c>
      <c r="E15" s="597"/>
      <c r="F15" s="597"/>
      <c r="G15" s="597"/>
    </row>
    <row r="16" spans="1:7" s="44" customFormat="1" ht="15.75">
      <c r="D16" s="579" t="s">
        <v>34</v>
      </c>
      <c r="E16" s="579"/>
      <c r="F16" s="579"/>
      <c r="G16" s="579"/>
    </row>
    <row r="17" spans="1:13" s="44" customFormat="1" ht="15.75">
      <c r="F17" s="46" t="s">
        <v>35</v>
      </c>
    </row>
    <row r="18" spans="1:13" s="44" customFormat="1" ht="18" customHeight="1"/>
    <row r="19" spans="1:13" s="44" customFormat="1" ht="18" customHeight="1">
      <c r="F19" s="214"/>
    </row>
    <row r="20" spans="1:13" s="9" customFormat="1" ht="15.75">
      <c r="A20" s="578" t="s">
        <v>5</v>
      </c>
      <c r="B20" s="578"/>
      <c r="C20" s="578"/>
      <c r="D20" s="578"/>
      <c r="E20" s="578"/>
      <c r="F20" s="578"/>
      <c r="G20" s="578"/>
    </row>
    <row r="21" spans="1:13" s="9" customFormat="1" ht="15.75">
      <c r="A21" s="585" t="s">
        <v>207</v>
      </c>
      <c r="B21" s="585"/>
      <c r="C21" s="585"/>
      <c r="D21" s="585"/>
      <c r="E21" s="585"/>
      <c r="F21" s="585"/>
      <c r="G21" s="585"/>
    </row>
    <row r="22" spans="1:13" s="9" customFormat="1" ht="15.75">
      <c r="A22" s="603" t="s">
        <v>6</v>
      </c>
      <c r="B22" s="603"/>
      <c r="C22" s="603"/>
      <c r="D22" s="603"/>
      <c r="E22" s="603"/>
      <c r="F22" s="603"/>
      <c r="G22" s="603"/>
    </row>
    <row r="23" spans="1:13" s="9" customFormat="1" ht="15" customHeight="1">
      <c r="A23" s="578" t="s">
        <v>36</v>
      </c>
      <c r="B23" s="578"/>
      <c r="C23" s="578"/>
      <c r="D23" s="578"/>
      <c r="E23" s="578"/>
      <c r="F23" s="578"/>
      <c r="G23" s="578"/>
    </row>
    <row r="24" spans="1:13" ht="18" customHeight="1">
      <c r="A24" s="170"/>
      <c r="B24" s="170"/>
      <c r="C24" s="171"/>
      <c r="D24" s="171"/>
      <c r="E24" s="171"/>
      <c r="F24" s="171"/>
      <c r="G24" s="171"/>
      <c r="H24" s="171"/>
      <c r="J24" s="173"/>
      <c r="K24" s="173"/>
      <c r="L24" s="173"/>
      <c r="M24" s="173"/>
    </row>
    <row r="25" spans="1:13" ht="19.149999999999999" customHeight="1">
      <c r="A25" s="650" t="s">
        <v>84</v>
      </c>
      <c r="B25" s="650"/>
      <c r="C25" s="650"/>
      <c r="D25" s="650"/>
      <c r="E25" s="650"/>
      <c r="F25" s="650"/>
      <c r="G25" s="650"/>
      <c r="H25" s="170"/>
      <c r="J25" s="173"/>
      <c r="K25" s="173"/>
      <c r="L25" s="173"/>
      <c r="M25" s="173"/>
    </row>
    <row r="26" spans="1:13" s="9" customFormat="1" ht="21.75" customHeight="1">
      <c r="A26" s="582" t="s">
        <v>205</v>
      </c>
      <c r="B26" s="582"/>
      <c r="C26" s="582"/>
      <c r="D26" s="582"/>
      <c r="E26" s="582"/>
      <c r="F26" s="582"/>
      <c r="G26" s="582"/>
    </row>
    <row r="27" spans="1:13" s="169" customFormat="1" ht="85.9" customHeight="1">
      <c r="A27" s="637" t="s">
        <v>143</v>
      </c>
      <c r="B27" s="637"/>
      <c r="C27" s="637"/>
      <c r="D27" s="637"/>
      <c r="E27" s="637"/>
      <c r="F27" s="637"/>
      <c r="G27" s="637"/>
      <c r="H27" s="174"/>
      <c r="I27" s="175"/>
      <c r="J27" s="176"/>
      <c r="K27" s="176"/>
      <c r="L27" s="176"/>
    </row>
    <row r="28" spans="1:13" s="177" customFormat="1" ht="17.25" customHeight="1">
      <c r="A28" s="167" t="s">
        <v>7</v>
      </c>
    </row>
    <row r="29" spans="1:13" s="177" customFormat="1" ht="15.75" customHeight="1">
      <c r="A29" s="652" t="s">
        <v>136</v>
      </c>
      <c r="B29" s="652"/>
      <c r="C29" s="652"/>
      <c r="D29" s="652"/>
      <c r="E29" s="652"/>
      <c r="F29" s="652"/>
      <c r="G29" s="652"/>
    </row>
    <row r="30" spans="1:13" s="177" customFormat="1" ht="15" customHeight="1">
      <c r="A30" s="642" t="s">
        <v>137</v>
      </c>
      <c r="B30" s="642"/>
      <c r="C30" s="642"/>
      <c r="D30" s="642"/>
      <c r="E30" s="642"/>
      <c r="F30" s="642"/>
      <c r="G30" s="642"/>
    </row>
    <row r="31" spans="1:13" s="177" customFormat="1" ht="15" customHeight="1">
      <c r="A31" s="167" t="s">
        <v>138</v>
      </c>
    </row>
    <row r="32" spans="1:13" s="177" customFormat="1" ht="15" customHeight="1">
      <c r="A32" s="167" t="s">
        <v>139</v>
      </c>
    </row>
    <row r="33" spans="1:13" ht="31.5" customHeight="1">
      <c r="A33" s="637" t="s">
        <v>165</v>
      </c>
      <c r="B33" s="637"/>
      <c r="C33" s="637"/>
      <c r="D33" s="637"/>
      <c r="E33" s="637"/>
      <c r="F33" s="637"/>
      <c r="G33" s="637"/>
      <c r="H33" s="170"/>
      <c r="I33" s="178"/>
      <c r="J33" s="179"/>
      <c r="K33" s="179"/>
      <c r="L33" s="179"/>
    </row>
    <row r="34" spans="1:13" s="177" customFormat="1" ht="15.75">
      <c r="A34" s="651" t="s">
        <v>414</v>
      </c>
      <c r="B34" s="651"/>
      <c r="C34" s="651"/>
      <c r="D34" s="651"/>
      <c r="E34" s="651"/>
      <c r="F34" s="651"/>
      <c r="G34" s="651"/>
    </row>
    <row r="35" spans="1:13" s="177" customFormat="1" ht="16.5" customHeight="1">
      <c r="A35" s="621" t="s">
        <v>67</v>
      </c>
      <c r="B35" s="621"/>
      <c r="C35" s="621"/>
      <c r="D35" s="621" t="s">
        <v>11</v>
      </c>
      <c r="E35" s="621" t="s">
        <v>68</v>
      </c>
      <c r="F35" s="621"/>
      <c r="G35" s="621"/>
    </row>
    <row r="36" spans="1:13" s="177" customFormat="1" ht="15.75">
      <c r="A36" s="621"/>
      <c r="B36" s="621"/>
      <c r="C36" s="621"/>
      <c r="D36" s="621"/>
      <c r="E36" s="564" t="s">
        <v>17</v>
      </c>
      <c r="F36" s="564" t="s">
        <v>18</v>
      </c>
      <c r="G36" s="564" t="s">
        <v>38</v>
      </c>
    </row>
    <row r="37" spans="1:13" s="177" customFormat="1" ht="31.5">
      <c r="A37" s="629" t="s">
        <v>203</v>
      </c>
      <c r="B37" s="630"/>
      <c r="C37" s="631"/>
      <c r="D37" s="565" t="s">
        <v>204</v>
      </c>
      <c r="E37" s="565">
        <v>9.9700000000000006</v>
      </c>
      <c r="F37" s="565"/>
      <c r="G37" s="565"/>
    </row>
    <row r="38" spans="1:13" s="177" customFormat="1" ht="5.25" customHeight="1">
      <c r="A38" s="566"/>
      <c r="B38" s="566"/>
      <c r="C38" s="566"/>
      <c r="D38" s="566"/>
      <c r="E38" s="566"/>
      <c r="F38" s="566"/>
      <c r="G38" s="566"/>
    </row>
    <row r="39" spans="1:13" ht="61.5" customHeight="1">
      <c r="A39" s="637" t="s">
        <v>171</v>
      </c>
      <c r="B39" s="637"/>
      <c r="C39" s="637"/>
      <c r="D39" s="637"/>
      <c r="E39" s="637"/>
      <c r="F39" s="637"/>
      <c r="G39" s="637"/>
      <c r="H39" s="170"/>
    </row>
    <row r="40" spans="1:13" ht="18.75" customHeight="1">
      <c r="A40" s="643" t="s">
        <v>9</v>
      </c>
      <c r="B40" s="643"/>
      <c r="C40" s="643"/>
      <c r="D40" s="643"/>
      <c r="E40" s="643"/>
      <c r="F40" s="643"/>
      <c r="G40" s="643"/>
      <c r="H40" s="172"/>
      <c r="I40" s="166"/>
    </row>
    <row r="41" spans="1:13" ht="30" customHeight="1">
      <c r="A41" s="644" t="s">
        <v>10</v>
      </c>
      <c r="B41" s="644" t="s">
        <v>11</v>
      </c>
      <c r="C41" s="180" t="s">
        <v>12</v>
      </c>
      <c r="D41" s="180" t="s">
        <v>13</v>
      </c>
      <c r="E41" s="647" t="s">
        <v>14</v>
      </c>
      <c r="F41" s="648"/>
      <c r="G41" s="649"/>
      <c r="H41" s="172"/>
      <c r="I41" s="166"/>
    </row>
    <row r="42" spans="1:13" ht="17.25" customHeight="1">
      <c r="A42" s="645"/>
      <c r="B42" s="646"/>
      <c r="C42" s="181" t="s">
        <v>15</v>
      </c>
      <c r="D42" s="181" t="s">
        <v>16</v>
      </c>
      <c r="E42" s="181" t="s">
        <v>17</v>
      </c>
      <c r="F42" s="181" t="s">
        <v>18</v>
      </c>
      <c r="G42" s="181" t="s">
        <v>38</v>
      </c>
      <c r="H42" s="172"/>
      <c r="I42" s="166"/>
    </row>
    <row r="43" spans="1:13" ht="33" customHeight="1">
      <c r="A43" s="182" t="s">
        <v>19</v>
      </c>
      <c r="B43" s="180" t="s">
        <v>20</v>
      </c>
      <c r="C43" s="183">
        <f>C60</f>
        <v>0</v>
      </c>
      <c r="D43" s="183">
        <f t="shared" ref="D43:G43" si="0">D60</f>
        <v>0</v>
      </c>
      <c r="E43" s="183">
        <f t="shared" si="0"/>
        <v>15078</v>
      </c>
      <c r="F43" s="183">
        <f t="shared" si="0"/>
        <v>0</v>
      </c>
      <c r="G43" s="183">
        <f t="shared" si="0"/>
        <v>0</v>
      </c>
      <c r="H43" s="172"/>
      <c r="I43" s="166"/>
    </row>
    <row r="44" spans="1:13" ht="17.25" customHeight="1">
      <c r="A44" s="182" t="s">
        <v>21</v>
      </c>
      <c r="B44" s="180" t="s">
        <v>20</v>
      </c>
      <c r="C44" s="183">
        <f>C75</f>
        <v>14530</v>
      </c>
      <c r="D44" s="183">
        <f t="shared" ref="D44:G44" si="1">D75</f>
        <v>14703</v>
      </c>
      <c r="E44" s="183">
        <f t="shared" si="1"/>
        <v>0</v>
      </c>
      <c r="F44" s="183">
        <f t="shared" si="1"/>
        <v>0</v>
      </c>
      <c r="G44" s="183">
        <f t="shared" si="1"/>
        <v>0</v>
      </c>
      <c r="H44" s="172"/>
      <c r="I44" s="166"/>
    </row>
    <row r="45" spans="1:13" ht="19.5" customHeight="1">
      <c r="A45" s="184" t="s">
        <v>22</v>
      </c>
      <c r="B45" s="185" t="s">
        <v>20</v>
      </c>
      <c r="C45" s="186">
        <f>C43+C44</f>
        <v>14530</v>
      </c>
      <c r="D45" s="186">
        <f>D43+D44</f>
        <v>14703</v>
      </c>
      <c r="E45" s="186">
        <f>E43+E44</f>
        <v>15078</v>
      </c>
      <c r="F45" s="186">
        <f>F43+F44</f>
        <v>0</v>
      </c>
      <c r="G45" s="186">
        <f>G43+G44</f>
        <v>0</v>
      </c>
      <c r="H45" s="187"/>
      <c r="I45" s="173"/>
      <c r="J45" s="173"/>
      <c r="K45" s="173"/>
      <c r="L45" s="173"/>
    </row>
    <row r="46" spans="1:13" s="169" customFormat="1" ht="19.5" customHeight="1">
      <c r="A46" s="650" t="s">
        <v>23</v>
      </c>
      <c r="B46" s="650"/>
      <c r="C46" s="650"/>
      <c r="D46" s="650"/>
      <c r="E46" s="650"/>
      <c r="F46" s="650"/>
      <c r="G46" s="650"/>
      <c r="H46" s="650"/>
      <c r="I46" s="168"/>
      <c r="J46" s="171"/>
      <c r="K46" s="171"/>
      <c r="L46" s="171"/>
      <c r="M46" s="171"/>
    </row>
    <row r="47" spans="1:13" s="177" customFormat="1" ht="17.25" customHeight="1">
      <c r="A47" s="167" t="s">
        <v>24</v>
      </c>
    </row>
    <row r="48" spans="1:13" s="177" customFormat="1" ht="15.6" customHeight="1">
      <c r="A48" s="642" t="s">
        <v>137</v>
      </c>
      <c r="B48" s="642"/>
      <c r="C48" s="642"/>
      <c r="D48" s="642"/>
      <c r="E48" s="642"/>
      <c r="F48" s="642"/>
      <c r="G48" s="642"/>
    </row>
    <row r="49" spans="1:13" s="177" customFormat="1" ht="17.25" customHeight="1">
      <c r="A49" s="167" t="s">
        <v>139</v>
      </c>
      <c r="B49" s="188"/>
      <c r="C49" s="188"/>
      <c r="D49" s="188"/>
      <c r="E49" s="188"/>
      <c r="F49" s="188"/>
      <c r="G49" s="188"/>
    </row>
    <row r="50" spans="1:13" ht="66" customHeight="1">
      <c r="A50" s="640" t="s">
        <v>172</v>
      </c>
      <c r="B50" s="640"/>
      <c r="C50" s="640"/>
      <c r="D50" s="640"/>
      <c r="E50" s="640"/>
      <c r="F50" s="640"/>
      <c r="G50" s="640"/>
      <c r="H50" s="170"/>
    </row>
    <row r="51" spans="1:13" ht="25.5">
      <c r="A51" s="641" t="s">
        <v>25</v>
      </c>
      <c r="B51" s="635" t="s">
        <v>11</v>
      </c>
      <c r="C51" s="189" t="s">
        <v>12</v>
      </c>
      <c r="D51" s="189" t="s">
        <v>13</v>
      </c>
      <c r="E51" s="635" t="s">
        <v>14</v>
      </c>
      <c r="F51" s="635"/>
      <c r="G51" s="635"/>
      <c r="H51" s="190"/>
      <c r="I51" s="166"/>
    </row>
    <row r="52" spans="1:13" ht="14.25" customHeight="1">
      <c r="A52" s="641"/>
      <c r="B52" s="635"/>
      <c r="C52" s="180" t="s">
        <v>15</v>
      </c>
      <c r="D52" s="180" t="s">
        <v>16</v>
      </c>
      <c r="E52" s="180" t="s">
        <v>17</v>
      </c>
      <c r="F52" s="180" t="s">
        <v>18</v>
      </c>
      <c r="G52" s="180" t="s">
        <v>38</v>
      </c>
      <c r="H52" s="190"/>
      <c r="I52" s="166"/>
    </row>
    <row r="53" spans="1:13" s="48" customFormat="1" ht="19.5" customHeight="1">
      <c r="A53" s="63" t="s">
        <v>167</v>
      </c>
      <c r="B53" s="77" t="s">
        <v>170</v>
      </c>
      <c r="C53" s="63"/>
      <c r="D53" s="204"/>
      <c r="E53" s="77"/>
      <c r="F53" s="77"/>
      <c r="G53" s="77"/>
    </row>
    <row r="54" spans="1:13" s="48" customFormat="1" ht="32.25" customHeight="1">
      <c r="A54" s="63" t="s">
        <v>168</v>
      </c>
      <c r="B54" s="77" t="s">
        <v>170</v>
      </c>
      <c r="C54" s="63"/>
      <c r="D54" s="204"/>
      <c r="E54" s="77">
        <v>7407</v>
      </c>
      <c r="F54" s="77"/>
      <c r="G54" s="77"/>
    </row>
    <row r="55" spans="1:13" s="48" customFormat="1" ht="19.5" customHeight="1">
      <c r="A55" s="63" t="s">
        <v>169</v>
      </c>
      <c r="B55" s="77" t="s">
        <v>170</v>
      </c>
      <c r="C55" s="63"/>
      <c r="D55" s="204"/>
      <c r="E55" s="77">
        <v>90</v>
      </c>
      <c r="F55" s="77"/>
      <c r="G55" s="77"/>
    </row>
    <row r="56" spans="1:13" ht="12" customHeight="1">
      <c r="A56" s="194"/>
      <c r="B56" s="195"/>
      <c r="C56" s="196"/>
      <c r="D56" s="196"/>
      <c r="E56" s="196"/>
      <c r="F56" s="196"/>
      <c r="G56" s="196"/>
      <c r="H56" s="190"/>
      <c r="I56" s="166"/>
    </row>
    <row r="57" spans="1:13" ht="25.5">
      <c r="A57" s="635" t="s">
        <v>26</v>
      </c>
      <c r="B57" s="635" t="s">
        <v>11</v>
      </c>
      <c r="C57" s="189" t="s">
        <v>12</v>
      </c>
      <c r="D57" s="189" t="s">
        <v>13</v>
      </c>
      <c r="E57" s="635" t="s">
        <v>14</v>
      </c>
      <c r="F57" s="635"/>
      <c r="G57" s="635"/>
      <c r="H57" s="190"/>
      <c r="I57" s="173"/>
      <c r="J57" s="173"/>
      <c r="K57" s="173"/>
      <c r="L57" s="173"/>
    </row>
    <row r="58" spans="1:13" ht="15.75" customHeight="1">
      <c r="A58" s="635"/>
      <c r="B58" s="635"/>
      <c r="C58" s="180" t="s">
        <v>15</v>
      </c>
      <c r="D58" s="180" t="s">
        <v>16</v>
      </c>
      <c r="E58" s="180" t="s">
        <v>17</v>
      </c>
      <c r="F58" s="180" t="s">
        <v>18</v>
      </c>
      <c r="G58" s="180" t="s">
        <v>38</v>
      </c>
      <c r="H58" s="172"/>
      <c r="I58" s="173"/>
      <c r="J58" s="173"/>
      <c r="K58" s="173"/>
      <c r="L58" s="173"/>
    </row>
    <row r="59" spans="1:13" ht="30.95" customHeight="1">
      <c r="A59" s="197" t="s">
        <v>19</v>
      </c>
      <c r="B59" s="180" t="s">
        <v>20</v>
      </c>
      <c r="C59" s="183"/>
      <c r="D59" s="183"/>
      <c r="E59" s="183">
        <v>15078</v>
      </c>
      <c r="F59" s="183"/>
      <c r="G59" s="183"/>
      <c r="H59" s="172"/>
      <c r="I59" s="173"/>
      <c r="J59" s="173"/>
      <c r="K59" s="173"/>
      <c r="L59" s="173"/>
    </row>
    <row r="60" spans="1:13" ht="32.25" customHeight="1">
      <c r="A60" s="184" t="s">
        <v>27</v>
      </c>
      <c r="B60" s="185" t="s">
        <v>20</v>
      </c>
      <c r="C60" s="186">
        <f>SUM(C59)</f>
        <v>0</v>
      </c>
      <c r="D60" s="186">
        <f>SUM(D59)</f>
        <v>0</v>
      </c>
      <c r="E60" s="186">
        <f>SUM(E59)</f>
        <v>15078</v>
      </c>
      <c r="F60" s="186">
        <f>SUM(F59)</f>
        <v>0</v>
      </c>
      <c r="G60" s="186">
        <f>SUM(G59)</f>
        <v>0</v>
      </c>
      <c r="H60" s="172"/>
      <c r="I60" s="173"/>
      <c r="J60" s="198"/>
      <c r="K60" s="198"/>
      <c r="L60" s="198"/>
    </row>
    <row r="61" spans="1:13" s="113" customFormat="1" ht="15.75" customHeight="1">
      <c r="A61" s="610" t="s">
        <v>265</v>
      </c>
      <c r="B61" s="610"/>
      <c r="C61" s="610"/>
      <c r="D61" s="610"/>
      <c r="E61" s="610"/>
      <c r="F61" s="610"/>
      <c r="G61" s="610"/>
      <c r="H61" s="116"/>
    </row>
    <row r="62" spans="1:13" s="113" customFormat="1" ht="24" customHeight="1">
      <c r="A62" s="609" t="s">
        <v>266</v>
      </c>
      <c r="B62" s="609"/>
      <c r="C62" s="609"/>
      <c r="D62" s="609"/>
      <c r="E62" s="609"/>
      <c r="F62" s="609"/>
      <c r="G62" s="609"/>
      <c r="H62" s="653"/>
      <c r="I62" s="653"/>
      <c r="J62" s="653"/>
      <c r="K62" s="653"/>
      <c r="L62" s="653"/>
      <c r="M62" s="653"/>
    </row>
    <row r="63" spans="1:13" s="113" customFormat="1" ht="32.25" customHeight="1">
      <c r="A63" s="610" t="s">
        <v>267</v>
      </c>
      <c r="B63" s="610"/>
      <c r="C63" s="610"/>
      <c r="D63" s="610"/>
      <c r="E63" s="610"/>
      <c r="F63" s="610"/>
      <c r="G63" s="610"/>
      <c r="H63" s="653"/>
      <c r="I63" s="653"/>
      <c r="J63" s="653"/>
      <c r="K63" s="653"/>
      <c r="L63" s="653"/>
      <c r="M63" s="653"/>
    </row>
    <row r="64" spans="1:13" s="113" customFormat="1" ht="15.75">
      <c r="A64" s="610" t="s">
        <v>268</v>
      </c>
      <c r="B64" s="610"/>
      <c r="C64" s="610"/>
      <c r="D64" s="610"/>
      <c r="E64" s="610"/>
      <c r="F64" s="610"/>
      <c r="G64" s="610"/>
      <c r="H64" s="653"/>
      <c r="I64" s="653"/>
      <c r="J64" s="653"/>
      <c r="K64" s="653"/>
      <c r="L64" s="653"/>
      <c r="M64" s="653"/>
    </row>
    <row r="65" spans="1:12" s="113" customFormat="1" ht="53.25" customHeight="1">
      <c r="A65" s="614" t="s">
        <v>296</v>
      </c>
      <c r="B65" s="614"/>
      <c r="C65" s="614"/>
      <c r="D65" s="614"/>
      <c r="E65" s="614"/>
      <c r="F65" s="614"/>
      <c r="G65" s="614"/>
      <c r="H65" s="116"/>
    </row>
    <row r="66" spans="1:12" s="113" customFormat="1" ht="12.75" customHeight="1">
      <c r="A66" s="144"/>
      <c r="B66" s="114"/>
      <c r="C66" s="114"/>
      <c r="D66" s="114"/>
      <c r="E66" s="114"/>
      <c r="F66" s="114"/>
      <c r="G66" s="114"/>
      <c r="H66" s="116"/>
    </row>
    <row r="67" spans="1:12" ht="25.5">
      <c r="A67" s="635" t="s">
        <v>25</v>
      </c>
      <c r="B67" s="635" t="s">
        <v>11</v>
      </c>
      <c r="C67" s="189" t="s">
        <v>12</v>
      </c>
      <c r="D67" s="189" t="s">
        <v>13</v>
      </c>
      <c r="E67" s="635" t="s">
        <v>14</v>
      </c>
      <c r="F67" s="635"/>
      <c r="G67" s="635"/>
      <c r="H67" s="190"/>
      <c r="I67" s="173"/>
      <c r="J67" s="173"/>
      <c r="K67" s="173"/>
      <c r="L67" s="173"/>
    </row>
    <row r="68" spans="1:12" ht="15.75" customHeight="1">
      <c r="A68" s="635"/>
      <c r="B68" s="635"/>
      <c r="C68" s="220" t="s">
        <v>15</v>
      </c>
      <c r="D68" s="220" t="s">
        <v>16</v>
      </c>
      <c r="E68" s="220" t="s">
        <v>17</v>
      </c>
      <c r="F68" s="220" t="s">
        <v>18</v>
      </c>
      <c r="G68" s="220" t="s">
        <v>38</v>
      </c>
      <c r="H68" s="172"/>
      <c r="I68" s="173"/>
      <c r="J68" s="173"/>
      <c r="K68" s="173"/>
      <c r="L68" s="173"/>
    </row>
    <row r="69" spans="1:12" ht="30.95" customHeight="1">
      <c r="A69" s="197" t="s">
        <v>297</v>
      </c>
      <c r="B69" s="220" t="s">
        <v>44</v>
      </c>
      <c r="C69" s="183">
        <v>90</v>
      </c>
      <c r="D69" s="183">
        <v>90</v>
      </c>
      <c r="E69" s="183"/>
      <c r="F69" s="183"/>
      <c r="G69" s="183"/>
      <c r="H69" s="172"/>
      <c r="I69" s="173"/>
      <c r="J69" s="173"/>
      <c r="K69" s="173"/>
      <c r="L69" s="173"/>
    </row>
    <row r="70" spans="1:12" ht="45" customHeight="1">
      <c r="A70" s="197" t="s">
        <v>298</v>
      </c>
      <c r="B70" s="220" t="s">
        <v>44</v>
      </c>
      <c r="C70" s="183">
        <v>7141</v>
      </c>
      <c r="D70" s="183">
        <v>7232</v>
      </c>
      <c r="E70" s="183"/>
      <c r="F70" s="183"/>
      <c r="G70" s="183"/>
      <c r="H70" s="172"/>
      <c r="I70" s="173"/>
      <c r="J70" s="173"/>
      <c r="K70" s="173"/>
      <c r="L70" s="173"/>
    </row>
    <row r="71" spans="1:12" s="113" customFormat="1" ht="15.75">
      <c r="A71" s="114"/>
      <c r="B71" s="114"/>
      <c r="C71" s="114"/>
      <c r="D71" s="114"/>
      <c r="E71" s="114"/>
      <c r="F71" s="114"/>
      <c r="G71" s="114"/>
      <c r="H71" s="116"/>
    </row>
    <row r="72" spans="1:12" ht="25.5">
      <c r="A72" s="635" t="s">
        <v>26</v>
      </c>
      <c r="B72" s="635" t="s">
        <v>11</v>
      </c>
      <c r="C72" s="189" t="s">
        <v>12</v>
      </c>
      <c r="D72" s="189" t="s">
        <v>13</v>
      </c>
      <c r="E72" s="635" t="s">
        <v>14</v>
      </c>
      <c r="F72" s="635"/>
      <c r="G72" s="635"/>
      <c r="H72" s="190"/>
      <c r="I72" s="173"/>
      <c r="J72" s="173"/>
      <c r="K72" s="173"/>
      <c r="L72" s="173"/>
    </row>
    <row r="73" spans="1:12" ht="15.75">
      <c r="A73" s="635"/>
      <c r="B73" s="635"/>
      <c r="C73" s="220" t="s">
        <v>15</v>
      </c>
      <c r="D73" s="220" t="s">
        <v>16</v>
      </c>
      <c r="E73" s="220" t="s">
        <v>17</v>
      </c>
      <c r="F73" s="220" t="s">
        <v>18</v>
      </c>
      <c r="G73" s="220" t="s">
        <v>38</v>
      </c>
      <c r="H73" s="172"/>
      <c r="I73" s="173"/>
      <c r="J73" s="173"/>
      <c r="K73" s="173"/>
      <c r="L73" s="173"/>
    </row>
    <row r="74" spans="1:12" ht="15.75">
      <c r="A74" s="197" t="s">
        <v>21</v>
      </c>
      <c r="B74" s="220" t="s">
        <v>20</v>
      </c>
      <c r="C74" s="183">
        <v>14530</v>
      </c>
      <c r="D74" s="183">
        <v>14703</v>
      </c>
      <c r="E74" s="183"/>
      <c r="F74" s="183"/>
      <c r="G74" s="183"/>
      <c r="H74" s="172"/>
      <c r="I74" s="173"/>
      <c r="J74" s="173"/>
      <c r="K74" s="173"/>
      <c r="L74" s="173"/>
    </row>
    <row r="75" spans="1:12" ht="31.5">
      <c r="A75" s="184" t="s">
        <v>27</v>
      </c>
      <c r="B75" s="222" t="s">
        <v>20</v>
      </c>
      <c r="C75" s="186">
        <f>SUM(C74)</f>
        <v>14530</v>
      </c>
      <c r="D75" s="186">
        <f>SUM(D74)</f>
        <v>14703</v>
      </c>
      <c r="E75" s="186">
        <f>SUM(E74)</f>
        <v>0</v>
      </c>
      <c r="F75" s="186">
        <f>SUM(F74)</f>
        <v>0</v>
      </c>
      <c r="G75" s="186">
        <f>SUM(G74)</f>
        <v>0</v>
      </c>
      <c r="H75" s="172"/>
      <c r="I75" s="173"/>
      <c r="J75" s="198"/>
      <c r="K75" s="198"/>
      <c r="L75" s="198"/>
    </row>
    <row r="76" spans="1:12" s="112" customFormat="1">
      <c r="A76" s="149"/>
      <c r="B76" s="149"/>
      <c r="H76" s="115"/>
    </row>
    <row r="77" spans="1:12">
      <c r="E77" s="203"/>
    </row>
  </sheetData>
  <mergeCells count="56">
    <mergeCell ref="D15:G15"/>
    <mergeCell ref="F1:G1"/>
    <mergeCell ref="D2:G2"/>
    <mergeCell ref="D3:G3"/>
    <mergeCell ref="D4:G4"/>
    <mergeCell ref="D7:G7"/>
    <mergeCell ref="D8:G8"/>
    <mergeCell ref="D9:G9"/>
    <mergeCell ref="D10:G10"/>
    <mergeCell ref="D12:G12"/>
    <mergeCell ref="D13:G13"/>
    <mergeCell ref="D14:G14"/>
    <mergeCell ref="A34:G34"/>
    <mergeCell ref="D16:G16"/>
    <mergeCell ref="A20:G20"/>
    <mergeCell ref="A21:G21"/>
    <mergeCell ref="A22:G22"/>
    <mergeCell ref="A23:G23"/>
    <mergeCell ref="A25:G25"/>
    <mergeCell ref="A26:G26"/>
    <mergeCell ref="A27:G27"/>
    <mergeCell ref="A29:G29"/>
    <mergeCell ref="A30:G30"/>
    <mergeCell ref="A33:G33"/>
    <mergeCell ref="A39:G39"/>
    <mergeCell ref="A40:G40"/>
    <mergeCell ref="A41:A42"/>
    <mergeCell ref="B41:B42"/>
    <mergeCell ref="E41:G41"/>
    <mergeCell ref="A63:G63"/>
    <mergeCell ref="A62:G62"/>
    <mergeCell ref="H62:M62"/>
    <mergeCell ref="H63:M63"/>
    <mergeCell ref="H64:M64"/>
    <mergeCell ref="A72:A73"/>
    <mergeCell ref="B72:B73"/>
    <mergeCell ref="E72:G72"/>
    <mergeCell ref="A67:A68"/>
    <mergeCell ref="B67:B68"/>
    <mergeCell ref="E67:G67"/>
    <mergeCell ref="A35:C36"/>
    <mergeCell ref="D35:D36"/>
    <mergeCell ref="E35:G35"/>
    <mergeCell ref="A37:C37"/>
    <mergeCell ref="A65:G65"/>
    <mergeCell ref="A64:G64"/>
    <mergeCell ref="A46:H46"/>
    <mergeCell ref="A48:G48"/>
    <mergeCell ref="A50:G50"/>
    <mergeCell ref="A51:A52"/>
    <mergeCell ref="B51:B52"/>
    <mergeCell ref="E51:G51"/>
    <mergeCell ref="A57:A58"/>
    <mergeCell ref="B57:B58"/>
    <mergeCell ref="E57:G57"/>
    <mergeCell ref="A61:G61"/>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79"/>
  <sheetViews>
    <sheetView view="pageBreakPreview" topLeftCell="A31" zoomScaleNormal="70" zoomScaleSheetLayoutView="100" workbookViewId="0">
      <selection activeCell="A35" sqref="A35:G37"/>
    </sheetView>
  </sheetViews>
  <sheetFormatPr defaultRowHeight="15"/>
  <cols>
    <col min="1" max="1" width="44.42578125" style="202" customWidth="1"/>
    <col min="2" max="2" width="19.42578125" style="202" customWidth="1"/>
    <col min="3" max="7" width="14.28515625" style="166" customWidth="1"/>
    <col min="8" max="8" width="32.85546875" style="166" customWidth="1"/>
    <col min="9" max="9" width="11" style="172" customWidth="1"/>
    <col min="10" max="10" width="11.140625" style="166" customWidth="1"/>
    <col min="11" max="12" width="13.28515625" style="166" customWidth="1"/>
    <col min="13" max="13" width="13.85546875" style="166" customWidth="1"/>
    <col min="14" max="17" width="9.140625" style="166" customWidth="1"/>
    <col min="18" max="256" width="9.140625" style="166"/>
    <col min="257" max="257" width="46.140625" style="166" customWidth="1"/>
    <col min="258" max="258" width="30.7109375" style="166" customWidth="1"/>
    <col min="259" max="259" width="20.85546875" style="166" customWidth="1"/>
    <col min="260" max="261" width="20.42578125" style="166" customWidth="1"/>
    <col min="262" max="262" width="14.7109375" style="166" customWidth="1"/>
    <col min="263" max="263" width="14" style="166" customWidth="1"/>
    <col min="264" max="264" width="32.85546875" style="166" customWidth="1"/>
    <col min="265" max="265" width="11" style="166" customWidth="1"/>
    <col min="266" max="266" width="11.140625" style="166" customWidth="1"/>
    <col min="267" max="268" width="13.28515625" style="166" customWidth="1"/>
    <col min="269" max="269" width="13.85546875" style="166" customWidth="1"/>
    <col min="270" max="273" width="9.140625" style="166" customWidth="1"/>
    <col min="274" max="512" width="9.140625" style="166"/>
    <col min="513" max="513" width="46.140625" style="166" customWidth="1"/>
    <col min="514" max="514" width="30.7109375" style="166" customWidth="1"/>
    <col min="515" max="515" width="20.85546875" style="166" customWidth="1"/>
    <col min="516" max="517" width="20.42578125" style="166" customWidth="1"/>
    <col min="518" max="518" width="14.7109375" style="166" customWidth="1"/>
    <col min="519" max="519" width="14" style="166" customWidth="1"/>
    <col min="520" max="520" width="32.85546875" style="166" customWidth="1"/>
    <col min="521" max="521" width="11" style="166" customWidth="1"/>
    <col min="522" max="522" width="11.140625" style="166" customWidth="1"/>
    <col min="523" max="524" width="13.28515625" style="166" customWidth="1"/>
    <col min="525" max="525" width="13.85546875" style="166" customWidth="1"/>
    <col min="526" max="529" width="9.140625" style="166" customWidth="1"/>
    <col min="530" max="768" width="9.140625" style="166"/>
    <col min="769" max="769" width="46.140625" style="166" customWidth="1"/>
    <col min="770" max="770" width="30.7109375" style="166" customWidth="1"/>
    <col min="771" max="771" width="20.85546875" style="166" customWidth="1"/>
    <col min="772" max="773" width="20.42578125" style="166" customWidth="1"/>
    <col min="774" max="774" width="14.7109375" style="166" customWidth="1"/>
    <col min="775" max="775" width="14" style="166" customWidth="1"/>
    <col min="776" max="776" width="32.85546875" style="166" customWidth="1"/>
    <col min="777" max="777" width="11" style="166" customWidth="1"/>
    <col min="778" max="778" width="11.140625" style="166" customWidth="1"/>
    <col min="779" max="780" width="13.28515625" style="166" customWidth="1"/>
    <col min="781" max="781" width="13.85546875" style="166" customWidth="1"/>
    <col min="782" max="785" width="9.140625" style="166" customWidth="1"/>
    <col min="786" max="1024" width="9.140625" style="166"/>
    <col min="1025" max="1025" width="46.140625" style="166" customWidth="1"/>
    <col min="1026" max="1026" width="30.7109375" style="166" customWidth="1"/>
    <col min="1027" max="1027" width="20.85546875" style="166" customWidth="1"/>
    <col min="1028" max="1029" width="20.42578125" style="166" customWidth="1"/>
    <col min="1030" max="1030" width="14.7109375" style="166" customWidth="1"/>
    <col min="1031" max="1031" width="14" style="166" customWidth="1"/>
    <col min="1032" max="1032" width="32.85546875" style="166" customWidth="1"/>
    <col min="1033" max="1033" width="11" style="166" customWidth="1"/>
    <col min="1034" max="1034" width="11.140625" style="166" customWidth="1"/>
    <col min="1035" max="1036" width="13.28515625" style="166" customWidth="1"/>
    <col min="1037" max="1037" width="13.85546875" style="166" customWidth="1"/>
    <col min="1038" max="1041" width="9.140625" style="166" customWidth="1"/>
    <col min="1042" max="1280" width="9.140625" style="166"/>
    <col min="1281" max="1281" width="46.140625" style="166" customWidth="1"/>
    <col min="1282" max="1282" width="30.7109375" style="166" customWidth="1"/>
    <col min="1283" max="1283" width="20.85546875" style="166" customWidth="1"/>
    <col min="1284" max="1285" width="20.42578125" style="166" customWidth="1"/>
    <col min="1286" max="1286" width="14.7109375" style="166" customWidth="1"/>
    <col min="1287" max="1287" width="14" style="166" customWidth="1"/>
    <col min="1288" max="1288" width="32.85546875" style="166" customWidth="1"/>
    <col min="1289" max="1289" width="11" style="166" customWidth="1"/>
    <col min="1290" max="1290" width="11.140625" style="166" customWidth="1"/>
    <col min="1291" max="1292" width="13.28515625" style="166" customWidth="1"/>
    <col min="1293" max="1293" width="13.85546875" style="166" customWidth="1"/>
    <col min="1294" max="1297" width="9.140625" style="166" customWidth="1"/>
    <col min="1298" max="1536" width="9.140625" style="166"/>
    <col min="1537" max="1537" width="46.140625" style="166" customWidth="1"/>
    <col min="1538" max="1538" width="30.7109375" style="166" customWidth="1"/>
    <col min="1539" max="1539" width="20.85546875" style="166" customWidth="1"/>
    <col min="1540" max="1541" width="20.42578125" style="166" customWidth="1"/>
    <col min="1542" max="1542" width="14.7109375" style="166" customWidth="1"/>
    <col min="1543" max="1543" width="14" style="166" customWidth="1"/>
    <col min="1544" max="1544" width="32.85546875" style="166" customWidth="1"/>
    <col min="1545" max="1545" width="11" style="166" customWidth="1"/>
    <col min="1546" max="1546" width="11.140625" style="166" customWidth="1"/>
    <col min="1547" max="1548" width="13.28515625" style="166" customWidth="1"/>
    <col min="1549" max="1549" width="13.85546875" style="166" customWidth="1"/>
    <col min="1550" max="1553" width="9.140625" style="166" customWidth="1"/>
    <col min="1554" max="1792" width="9.140625" style="166"/>
    <col min="1793" max="1793" width="46.140625" style="166" customWidth="1"/>
    <col min="1794" max="1794" width="30.7109375" style="166" customWidth="1"/>
    <col min="1795" max="1795" width="20.85546875" style="166" customWidth="1"/>
    <col min="1796" max="1797" width="20.42578125" style="166" customWidth="1"/>
    <col min="1798" max="1798" width="14.7109375" style="166" customWidth="1"/>
    <col min="1799" max="1799" width="14" style="166" customWidth="1"/>
    <col min="1800" max="1800" width="32.85546875" style="166" customWidth="1"/>
    <col min="1801" max="1801" width="11" style="166" customWidth="1"/>
    <col min="1802" max="1802" width="11.140625" style="166" customWidth="1"/>
    <col min="1803" max="1804" width="13.28515625" style="166" customWidth="1"/>
    <col min="1805" max="1805" width="13.85546875" style="166" customWidth="1"/>
    <col min="1806" max="1809" width="9.140625" style="166" customWidth="1"/>
    <col min="1810" max="2048" width="9.140625" style="166"/>
    <col min="2049" max="2049" width="46.140625" style="166" customWidth="1"/>
    <col min="2050" max="2050" width="30.7109375" style="166" customWidth="1"/>
    <col min="2051" max="2051" width="20.85546875" style="166" customWidth="1"/>
    <col min="2052" max="2053" width="20.42578125" style="166" customWidth="1"/>
    <col min="2054" max="2054" width="14.7109375" style="166" customWidth="1"/>
    <col min="2055" max="2055" width="14" style="166" customWidth="1"/>
    <col min="2056" max="2056" width="32.85546875" style="166" customWidth="1"/>
    <col min="2057" max="2057" width="11" style="166" customWidth="1"/>
    <col min="2058" max="2058" width="11.140625" style="166" customWidth="1"/>
    <col min="2059" max="2060" width="13.28515625" style="166" customWidth="1"/>
    <col min="2061" max="2061" width="13.85546875" style="166" customWidth="1"/>
    <col min="2062" max="2065" width="9.140625" style="166" customWidth="1"/>
    <col min="2066" max="2304" width="9.140625" style="166"/>
    <col min="2305" max="2305" width="46.140625" style="166" customWidth="1"/>
    <col min="2306" max="2306" width="30.7109375" style="166" customWidth="1"/>
    <col min="2307" max="2307" width="20.85546875" style="166" customWidth="1"/>
    <col min="2308" max="2309" width="20.42578125" style="166" customWidth="1"/>
    <col min="2310" max="2310" width="14.7109375" style="166" customWidth="1"/>
    <col min="2311" max="2311" width="14" style="166" customWidth="1"/>
    <col min="2312" max="2312" width="32.85546875" style="166" customWidth="1"/>
    <col min="2313" max="2313" width="11" style="166" customWidth="1"/>
    <col min="2314" max="2314" width="11.140625" style="166" customWidth="1"/>
    <col min="2315" max="2316" width="13.28515625" style="166" customWidth="1"/>
    <col min="2317" max="2317" width="13.85546875" style="166" customWidth="1"/>
    <col min="2318" max="2321" width="9.140625" style="166" customWidth="1"/>
    <col min="2322" max="2560" width="9.140625" style="166"/>
    <col min="2561" max="2561" width="46.140625" style="166" customWidth="1"/>
    <col min="2562" max="2562" width="30.7109375" style="166" customWidth="1"/>
    <col min="2563" max="2563" width="20.85546875" style="166" customWidth="1"/>
    <col min="2564" max="2565" width="20.42578125" style="166" customWidth="1"/>
    <col min="2566" max="2566" width="14.7109375" style="166" customWidth="1"/>
    <col min="2567" max="2567" width="14" style="166" customWidth="1"/>
    <col min="2568" max="2568" width="32.85546875" style="166" customWidth="1"/>
    <col min="2569" max="2569" width="11" style="166" customWidth="1"/>
    <col min="2570" max="2570" width="11.140625" style="166" customWidth="1"/>
    <col min="2571" max="2572" width="13.28515625" style="166" customWidth="1"/>
    <col min="2573" max="2573" width="13.85546875" style="166" customWidth="1"/>
    <col min="2574" max="2577" width="9.140625" style="166" customWidth="1"/>
    <col min="2578" max="2816" width="9.140625" style="166"/>
    <col min="2817" max="2817" width="46.140625" style="166" customWidth="1"/>
    <col min="2818" max="2818" width="30.7109375" style="166" customWidth="1"/>
    <col min="2819" max="2819" width="20.85546875" style="166" customWidth="1"/>
    <col min="2820" max="2821" width="20.42578125" style="166" customWidth="1"/>
    <col min="2822" max="2822" width="14.7109375" style="166" customWidth="1"/>
    <col min="2823" max="2823" width="14" style="166" customWidth="1"/>
    <col min="2824" max="2824" width="32.85546875" style="166" customWidth="1"/>
    <col min="2825" max="2825" width="11" style="166" customWidth="1"/>
    <col min="2826" max="2826" width="11.140625" style="166" customWidth="1"/>
    <col min="2827" max="2828" width="13.28515625" style="166" customWidth="1"/>
    <col min="2829" max="2829" width="13.85546875" style="166" customWidth="1"/>
    <col min="2830" max="2833" width="9.140625" style="166" customWidth="1"/>
    <col min="2834" max="3072" width="9.140625" style="166"/>
    <col min="3073" max="3073" width="46.140625" style="166" customWidth="1"/>
    <col min="3074" max="3074" width="30.7109375" style="166" customWidth="1"/>
    <col min="3075" max="3075" width="20.85546875" style="166" customWidth="1"/>
    <col min="3076" max="3077" width="20.42578125" style="166" customWidth="1"/>
    <col min="3078" max="3078" width="14.7109375" style="166" customWidth="1"/>
    <col min="3079" max="3079" width="14" style="166" customWidth="1"/>
    <col min="3080" max="3080" width="32.85546875" style="166" customWidth="1"/>
    <col min="3081" max="3081" width="11" style="166" customWidth="1"/>
    <col min="3082" max="3082" width="11.140625" style="166" customWidth="1"/>
    <col min="3083" max="3084" width="13.28515625" style="166" customWidth="1"/>
    <col min="3085" max="3085" width="13.85546875" style="166" customWidth="1"/>
    <col min="3086" max="3089" width="9.140625" style="166" customWidth="1"/>
    <col min="3090" max="3328" width="9.140625" style="166"/>
    <col min="3329" max="3329" width="46.140625" style="166" customWidth="1"/>
    <col min="3330" max="3330" width="30.7109375" style="166" customWidth="1"/>
    <col min="3331" max="3331" width="20.85546875" style="166" customWidth="1"/>
    <col min="3332" max="3333" width="20.42578125" style="166" customWidth="1"/>
    <col min="3334" max="3334" width="14.7109375" style="166" customWidth="1"/>
    <col min="3335" max="3335" width="14" style="166" customWidth="1"/>
    <col min="3336" max="3336" width="32.85546875" style="166" customWidth="1"/>
    <col min="3337" max="3337" width="11" style="166" customWidth="1"/>
    <col min="3338" max="3338" width="11.140625" style="166" customWidth="1"/>
    <col min="3339" max="3340" width="13.28515625" style="166" customWidth="1"/>
    <col min="3341" max="3341" width="13.85546875" style="166" customWidth="1"/>
    <col min="3342" max="3345" width="9.140625" style="166" customWidth="1"/>
    <col min="3346" max="3584" width="9.140625" style="166"/>
    <col min="3585" max="3585" width="46.140625" style="166" customWidth="1"/>
    <col min="3586" max="3586" width="30.7109375" style="166" customWidth="1"/>
    <col min="3587" max="3587" width="20.85546875" style="166" customWidth="1"/>
    <col min="3588" max="3589" width="20.42578125" style="166" customWidth="1"/>
    <col min="3590" max="3590" width="14.7109375" style="166" customWidth="1"/>
    <col min="3591" max="3591" width="14" style="166" customWidth="1"/>
    <col min="3592" max="3592" width="32.85546875" style="166" customWidth="1"/>
    <col min="3593" max="3593" width="11" style="166" customWidth="1"/>
    <col min="3594" max="3594" width="11.140625" style="166" customWidth="1"/>
    <col min="3595" max="3596" width="13.28515625" style="166" customWidth="1"/>
    <col min="3597" max="3597" width="13.85546875" style="166" customWidth="1"/>
    <col min="3598" max="3601" width="9.140625" style="166" customWidth="1"/>
    <col min="3602" max="3840" width="9.140625" style="166"/>
    <col min="3841" max="3841" width="46.140625" style="166" customWidth="1"/>
    <col min="3842" max="3842" width="30.7109375" style="166" customWidth="1"/>
    <col min="3843" max="3843" width="20.85546875" style="166" customWidth="1"/>
    <col min="3844" max="3845" width="20.42578125" style="166" customWidth="1"/>
    <col min="3846" max="3846" width="14.7109375" style="166" customWidth="1"/>
    <col min="3847" max="3847" width="14" style="166" customWidth="1"/>
    <col min="3848" max="3848" width="32.85546875" style="166" customWidth="1"/>
    <col min="3849" max="3849" width="11" style="166" customWidth="1"/>
    <col min="3850" max="3850" width="11.140625" style="166" customWidth="1"/>
    <col min="3851" max="3852" width="13.28515625" style="166" customWidth="1"/>
    <col min="3853" max="3853" width="13.85546875" style="166" customWidth="1"/>
    <col min="3854" max="3857" width="9.140625" style="166" customWidth="1"/>
    <col min="3858" max="4096" width="9.140625" style="166"/>
    <col min="4097" max="4097" width="46.140625" style="166" customWidth="1"/>
    <col min="4098" max="4098" width="30.7109375" style="166" customWidth="1"/>
    <col min="4099" max="4099" width="20.85546875" style="166" customWidth="1"/>
    <col min="4100" max="4101" width="20.42578125" style="166" customWidth="1"/>
    <col min="4102" max="4102" width="14.7109375" style="166" customWidth="1"/>
    <col min="4103" max="4103" width="14" style="166" customWidth="1"/>
    <col min="4104" max="4104" width="32.85546875" style="166" customWidth="1"/>
    <col min="4105" max="4105" width="11" style="166" customWidth="1"/>
    <col min="4106" max="4106" width="11.140625" style="166" customWidth="1"/>
    <col min="4107" max="4108" width="13.28515625" style="166" customWidth="1"/>
    <col min="4109" max="4109" width="13.85546875" style="166" customWidth="1"/>
    <col min="4110" max="4113" width="9.140625" style="166" customWidth="1"/>
    <col min="4114" max="4352" width="9.140625" style="166"/>
    <col min="4353" max="4353" width="46.140625" style="166" customWidth="1"/>
    <col min="4354" max="4354" width="30.7109375" style="166" customWidth="1"/>
    <col min="4355" max="4355" width="20.85546875" style="166" customWidth="1"/>
    <col min="4356" max="4357" width="20.42578125" style="166" customWidth="1"/>
    <col min="4358" max="4358" width="14.7109375" style="166" customWidth="1"/>
    <col min="4359" max="4359" width="14" style="166" customWidth="1"/>
    <col min="4360" max="4360" width="32.85546875" style="166" customWidth="1"/>
    <col min="4361" max="4361" width="11" style="166" customWidth="1"/>
    <col min="4362" max="4362" width="11.140625" style="166" customWidth="1"/>
    <col min="4363" max="4364" width="13.28515625" style="166" customWidth="1"/>
    <col min="4365" max="4365" width="13.85546875" style="166" customWidth="1"/>
    <col min="4366" max="4369" width="9.140625" style="166" customWidth="1"/>
    <col min="4370" max="4608" width="9.140625" style="166"/>
    <col min="4609" max="4609" width="46.140625" style="166" customWidth="1"/>
    <col min="4610" max="4610" width="30.7109375" style="166" customWidth="1"/>
    <col min="4611" max="4611" width="20.85546875" style="166" customWidth="1"/>
    <col min="4612" max="4613" width="20.42578125" style="166" customWidth="1"/>
    <col min="4614" max="4614" width="14.7109375" style="166" customWidth="1"/>
    <col min="4615" max="4615" width="14" style="166" customWidth="1"/>
    <col min="4616" max="4616" width="32.85546875" style="166" customWidth="1"/>
    <col min="4617" max="4617" width="11" style="166" customWidth="1"/>
    <col min="4618" max="4618" width="11.140625" style="166" customWidth="1"/>
    <col min="4619" max="4620" width="13.28515625" style="166" customWidth="1"/>
    <col min="4621" max="4621" width="13.85546875" style="166" customWidth="1"/>
    <col min="4622" max="4625" width="9.140625" style="166" customWidth="1"/>
    <col min="4626" max="4864" width="9.140625" style="166"/>
    <col min="4865" max="4865" width="46.140625" style="166" customWidth="1"/>
    <col min="4866" max="4866" width="30.7109375" style="166" customWidth="1"/>
    <col min="4867" max="4867" width="20.85546875" style="166" customWidth="1"/>
    <col min="4868" max="4869" width="20.42578125" style="166" customWidth="1"/>
    <col min="4870" max="4870" width="14.7109375" style="166" customWidth="1"/>
    <col min="4871" max="4871" width="14" style="166" customWidth="1"/>
    <col min="4872" max="4872" width="32.85546875" style="166" customWidth="1"/>
    <col min="4873" max="4873" width="11" style="166" customWidth="1"/>
    <col min="4874" max="4874" width="11.140625" style="166" customWidth="1"/>
    <col min="4875" max="4876" width="13.28515625" style="166" customWidth="1"/>
    <col min="4877" max="4877" width="13.85546875" style="166" customWidth="1"/>
    <col min="4878" max="4881" width="9.140625" style="166" customWidth="1"/>
    <col min="4882" max="5120" width="9.140625" style="166"/>
    <col min="5121" max="5121" width="46.140625" style="166" customWidth="1"/>
    <col min="5122" max="5122" width="30.7109375" style="166" customWidth="1"/>
    <col min="5123" max="5123" width="20.85546875" style="166" customWidth="1"/>
    <col min="5124" max="5125" width="20.42578125" style="166" customWidth="1"/>
    <col min="5126" max="5126" width="14.7109375" style="166" customWidth="1"/>
    <col min="5127" max="5127" width="14" style="166" customWidth="1"/>
    <col min="5128" max="5128" width="32.85546875" style="166" customWidth="1"/>
    <col min="5129" max="5129" width="11" style="166" customWidth="1"/>
    <col min="5130" max="5130" width="11.140625" style="166" customWidth="1"/>
    <col min="5131" max="5132" width="13.28515625" style="166" customWidth="1"/>
    <col min="5133" max="5133" width="13.85546875" style="166" customWidth="1"/>
    <col min="5134" max="5137" width="9.140625" style="166" customWidth="1"/>
    <col min="5138" max="5376" width="9.140625" style="166"/>
    <col min="5377" max="5377" width="46.140625" style="166" customWidth="1"/>
    <col min="5378" max="5378" width="30.7109375" style="166" customWidth="1"/>
    <col min="5379" max="5379" width="20.85546875" style="166" customWidth="1"/>
    <col min="5380" max="5381" width="20.42578125" style="166" customWidth="1"/>
    <col min="5382" max="5382" width="14.7109375" style="166" customWidth="1"/>
    <col min="5383" max="5383" width="14" style="166" customWidth="1"/>
    <col min="5384" max="5384" width="32.85546875" style="166" customWidth="1"/>
    <col min="5385" max="5385" width="11" style="166" customWidth="1"/>
    <col min="5386" max="5386" width="11.140625" style="166" customWidth="1"/>
    <col min="5387" max="5388" width="13.28515625" style="166" customWidth="1"/>
    <col min="5389" max="5389" width="13.85546875" style="166" customWidth="1"/>
    <col min="5390" max="5393" width="9.140625" style="166" customWidth="1"/>
    <col min="5394" max="5632" width="9.140625" style="166"/>
    <col min="5633" max="5633" width="46.140625" style="166" customWidth="1"/>
    <col min="5634" max="5634" width="30.7109375" style="166" customWidth="1"/>
    <col min="5635" max="5635" width="20.85546875" style="166" customWidth="1"/>
    <col min="5636" max="5637" width="20.42578125" style="166" customWidth="1"/>
    <col min="5638" max="5638" width="14.7109375" style="166" customWidth="1"/>
    <col min="5639" max="5639" width="14" style="166" customWidth="1"/>
    <col min="5640" max="5640" width="32.85546875" style="166" customWidth="1"/>
    <col min="5641" max="5641" width="11" style="166" customWidth="1"/>
    <col min="5642" max="5642" width="11.140625" style="166" customWidth="1"/>
    <col min="5643" max="5644" width="13.28515625" style="166" customWidth="1"/>
    <col min="5645" max="5645" width="13.85546875" style="166" customWidth="1"/>
    <col min="5646" max="5649" width="9.140625" style="166" customWidth="1"/>
    <col min="5650" max="5888" width="9.140625" style="166"/>
    <col min="5889" max="5889" width="46.140625" style="166" customWidth="1"/>
    <col min="5890" max="5890" width="30.7109375" style="166" customWidth="1"/>
    <col min="5891" max="5891" width="20.85546875" style="166" customWidth="1"/>
    <col min="5892" max="5893" width="20.42578125" style="166" customWidth="1"/>
    <col min="5894" max="5894" width="14.7109375" style="166" customWidth="1"/>
    <col min="5895" max="5895" width="14" style="166" customWidth="1"/>
    <col min="5896" max="5896" width="32.85546875" style="166" customWidth="1"/>
    <col min="5897" max="5897" width="11" style="166" customWidth="1"/>
    <col min="5898" max="5898" width="11.140625" style="166" customWidth="1"/>
    <col min="5899" max="5900" width="13.28515625" style="166" customWidth="1"/>
    <col min="5901" max="5901" width="13.85546875" style="166" customWidth="1"/>
    <col min="5902" max="5905" width="9.140625" style="166" customWidth="1"/>
    <col min="5906" max="6144" width="9.140625" style="166"/>
    <col min="6145" max="6145" width="46.140625" style="166" customWidth="1"/>
    <col min="6146" max="6146" width="30.7109375" style="166" customWidth="1"/>
    <col min="6147" max="6147" width="20.85546875" style="166" customWidth="1"/>
    <col min="6148" max="6149" width="20.42578125" style="166" customWidth="1"/>
    <col min="6150" max="6150" width="14.7109375" style="166" customWidth="1"/>
    <col min="6151" max="6151" width="14" style="166" customWidth="1"/>
    <col min="6152" max="6152" width="32.85546875" style="166" customWidth="1"/>
    <col min="6153" max="6153" width="11" style="166" customWidth="1"/>
    <col min="6154" max="6154" width="11.140625" style="166" customWidth="1"/>
    <col min="6155" max="6156" width="13.28515625" style="166" customWidth="1"/>
    <col min="6157" max="6157" width="13.85546875" style="166" customWidth="1"/>
    <col min="6158" max="6161" width="9.140625" style="166" customWidth="1"/>
    <col min="6162" max="6400" width="9.140625" style="166"/>
    <col min="6401" max="6401" width="46.140625" style="166" customWidth="1"/>
    <col min="6402" max="6402" width="30.7109375" style="166" customWidth="1"/>
    <col min="6403" max="6403" width="20.85546875" style="166" customWidth="1"/>
    <col min="6404" max="6405" width="20.42578125" style="166" customWidth="1"/>
    <col min="6406" max="6406" width="14.7109375" style="166" customWidth="1"/>
    <col min="6407" max="6407" width="14" style="166" customWidth="1"/>
    <col min="6408" max="6408" width="32.85546875" style="166" customWidth="1"/>
    <col min="6409" max="6409" width="11" style="166" customWidth="1"/>
    <col min="6410" max="6410" width="11.140625" style="166" customWidth="1"/>
    <col min="6411" max="6412" width="13.28515625" style="166" customWidth="1"/>
    <col min="6413" max="6413" width="13.85546875" style="166" customWidth="1"/>
    <col min="6414" max="6417" width="9.140625" style="166" customWidth="1"/>
    <col min="6418" max="6656" width="9.140625" style="166"/>
    <col min="6657" max="6657" width="46.140625" style="166" customWidth="1"/>
    <col min="6658" max="6658" width="30.7109375" style="166" customWidth="1"/>
    <col min="6659" max="6659" width="20.85546875" style="166" customWidth="1"/>
    <col min="6660" max="6661" width="20.42578125" style="166" customWidth="1"/>
    <col min="6662" max="6662" width="14.7109375" style="166" customWidth="1"/>
    <col min="6663" max="6663" width="14" style="166" customWidth="1"/>
    <col min="6664" max="6664" width="32.85546875" style="166" customWidth="1"/>
    <col min="6665" max="6665" width="11" style="166" customWidth="1"/>
    <col min="6666" max="6666" width="11.140625" style="166" customWidth="1"/>
    <col min="6667" max="6668" width="13.28515625" style="166" customWidth="1"/>
    <col min="6669" max="6669" width="13.85546875" style="166" customWidth="1"/>
    <col min="6670" max="6673" width="9.140625" style="166" customWidth="1"/>
    <col min="6674" max="6912" width="9.140625" style="166"/>
    <col min="6913" max="6913" width="46.140625" style="166" customWidth="1"/>
    <col min="6914" max="6914" width="30.7109375" style="166" customWidth="1"/>
    <col min="6915" max="6915" width="20.85546875" style="166" customWidth="1"/>
    <col min="6916" max="6917" width="20.42578125" style="166" customWidth="1"/>
    <col min="6918" max="6918" width="14.7109375" style="166" customWidth="1"/>
    <col min="6919" max="6919" width="14" style="166" customWidth="1"/>
    <col min="6920" max="6920" width="32.85546875" style="166" customWidth="1"/>
    <col min="6921" max="6921" width="11" style="166" customWidth="1"/>
    <col min="6922" max="6922" width="11.140625" style="166" customWidth="1"/>
    <col min="6923" max="6924" width="13.28515625" style="166" customWidth="1"/>
    <col min="6925" max="6925" width="13.85546875" style="166" customWidth="1"/>
    <col min="6926" max="6929" width="9.140625" style="166" customWidth="1"/>
    <col min="6930" max="7168" width="9.140625" style="166"/>
    <col min="7169" max="7169" width="46.140625" style="166" customWidth="1"/>
    <col min="7170" max="7170" width="30.7109375" style="166" customWidth="1"/>
    <col min="7171" max="7171" width="20.85546875" style="166" customWidth="1"/>
    <col min="7172" max="7173" width="20.42578125" style="166" customWidth="1"/>
    <col min="7174" max="7174" width="14.7109375" style="166" customWidth="1"/>
    <col min="7175" max="7175" width="14" style="166" customWidth="1"/>
    <col min="7176" max="7176" width="32.85546875" style="166" customWidth="1"/>
    <col min="7177" max="7177" width="11" style="166" customWidth="1"/>
    <col min="7178" max="7178" width="11.140625" style="166" customWidth="1"/>
    <col min="7179" max="7180" width="13.28515625" style="166" customWidth="1"/>
    <col min="7181" max="7181" width="13.85546875" style="166" customWidth="1"/>
    <col min="7182" max="7185" width="9.140625" style="166" customWidth="1"/>
    <col min="7186" max="7424" width="9.140625" style="166"/>
    <col min="7425" max="7425" width="46.140625" style="166" customWidth="1"/>
    <col min="7426" max="7426" width="30.7109375" style="166" customWidth="1"/>
    <col min="7427" max="7427" width="20.85546875" style="166" customWidth="1"/>
    <col min="7428" max="7429" width="20.42578125" style="166" customWidth="1"/>
    <col min="7430" max="7430" width="14.7109375" style="166" customWidth="1"/>
    <col min="7431" max="7431" width="14" style="166" customWidth="1"/>
    <col min="7432" max="7432" width="32.85546875" style="166" customWidth="1"/>
    <col min="7433" max="7433" width="11" style="166" customWidth="1"/>
    <col min="7434" max="7434" width="11.140625" style="166" customWidth="1"/>
    <col min="7435" max="7436" width="13.28515625" style="166" customWidth="1"/>
    <col min="7437" max="7437" width="13.85546875" style="166" customWidth="1"/>
    <col min="7438" max="7441" width="9.140625" style="166" customWidth="1"/>
    <col min="7442" max="7680" width="9.140625" style="166"/>
    <col min="7681" max="7681" width="46.140625" style="166" customWidth="1"/>
    <col min="7682" max="7682" width="30.7109375" style="166" customWidth="1"/>
    <col min="7683" max="7683" width="20.85546875" style="166" customWidth="1"/>
    <col min="7684" max="7685" width="20.42578125" style="166" customWidth="1"/>
    <col min="7686" max="7686" width="14.7109375" style="166" customWidth="1"/>
    <col min="7687" max="7687" width="14" style="166" customWidth="1"/>
    <col min="7688" max="7688" width="32.85546875" style="166" customWidth="1"/>
    <col min="7689" max="7689" width="11" style="166" customWidth="1"/>
    <col min="7690" max="7690" width="11.140625" style="166" customWidth="1"/>
    <col min="7691" max="7692" width="13.28515625" style="166" customWidth="1"/>
    <col min="7693" max="7693" width="13.85546875" style="166" customWidth="1"/>
    <col min="7694" max="7697" width="9.140625" style="166" customWidth="1"/>
    <col min="7698" max="7936" width="9.140625" style="166"/>
    <col min="7937" max="7937" width="46.140625" style="166" customWidth="1"/>
    <col min="7938" max="7938" width="30.7109375" style="166" customWidth="1"/>
    <col min="7939" max="7939" width="20.85546875" style="166" customWidth="1"/>
    <col min="7940" max="7941" width="20.42578125" style="166" customWidth="1"/>
    <col min="7942" max="7942" width="14.7109375" style="166" customWidth="1"/>
    <col min="7943" max="7943" width="14" style="166" customWidth="1"/>
    <col min="7944" max="7944" width="32.85546875" style="166" customWidth="1"/>
    <col min="7945" max="7945" width="11" style="166" customWidth="1"/>
    <col min="7946" max="7946" width="11.140625" style="166" customWidth="1"/>
    <col min="7947" max="7948" width="13.28515625" style="166" customWidth="1"/>
    <col min="7949" max="7949" width="13.85546875" style="166" customWidth="1"/>
    <col min="7950" max="7953" width="9.140625" style="166" customWidth="1"/>
    <col min="7954" max="8192" width="9.140625" style="166"/>
    <col min="8193" max="8193" width="46.140625" style="166" customWidth="1"/>
    <col min="8194" max="8194" width="30.7109375" style="166" customWidth="1"/>
    <col min="8195" max="8195" width="20.85546875" style="166" customWidth="1"/>
    <col min="8196" max="8197" width="20.42578125" style="166" customWidth="1"/>
    <col min="8198" max="8198" width="14.7109375" style="166" customWidth="1"/>
    <col min="8199" max="8199" width="14" style="166" customWidth="1"/>
    <col min="8200" max="8200" width="32.85546875" style="166" customWidth="1"/>
    <col min="8201" max="8201" width="11" style="166" customWidth="1"/>
    <col min="8202" max="8202" width="11.140625" style="166" customWidth="1"/>
    <col min="8203" max="8204" width="13.28515625" style="166" customWidth="1"/>
    <col min="8205" max="8205" width="13.85546875" style="166" customWidth="1"/>
    <col min="8206" max="8209" width="9.140625" style="166" customWidth="1"/>
    <col min="8210" max="8448" width="9.140625" style="166"/>
    <col min="8449" max="8449" width="46.140625" style="166" customWidth="1"/>
    <col min="8450" max="8450" width="30.7109375" style="166" customWidth="1"/>
    <col min="8451" max="8451" width="20.85546875" style="166" customWidth="1"/>
    <col min="8452" max="8453" width="20.42578125" style="166" customWidth="1"/>
    <col min="8454" max="8454" width="14.7109375" style="166" customWidth="1"/>
    <col min="8455" max="8455" width="14" style="166" customWidth="1"/>
    <col min="8456" max="8456" width="32.85546875" style="166" customWidth="1"/>
    <col min="8457" max="8457" width="11" style="166" customWidth="1"/>
    <col min="8458" max="8458" width="11.140625" style="166" customWidth="1"/>
    <col min="8459" max="8460" width="13.28515625" style="166" customWidth="1"/>
    <col min="8461" max="8461" width="13.85546875" style="166" customWidth="1"/>
    <col min="8462" max="8465" width="9.140625" style="166" customWidth="1"/>
    <col min="8466" max="8704" width="9.140625" style="166"/>
    <col min="8705" max="8705" width="46.140625" style="166" customWidth="1"/>
    <col min="8706" max="8706" width="30.7109375" style="166" customWidth="1"/>
    <col min="8707" max="8707" width="20.85546875" style="166" customWidth="1"/>
    <col min="8708" max="8709" width="20.42578125" style="166" customWidth="1"/>
    <col min="8710" max="8710" width="14.7109375" style="166" customWidth="1"/>
    <col min="8711" max="8711" width="14" style="166" customWidth="1"/>
    <col min="8712" max="8712" width="32.85546875" style="166" customWidth="1"/>
    <col min="8713" max="8713" width="11" style="166" customWidth="1"/>
    <col min="8714" max="8714" width="11.140625" style="166" customWidth="1"/>
    <col min="8715" max="8716" width="13.28515625" style="166" customWidth="1"/>
    <col min="8717" max="8717" width="13.85546875" style="166" customWidth="1"/>
    <col min="8718" max="8721" width="9.140625" style="166" customWidth="1"/>
    <col min="8722" max="8960" width="9.140625" style="166"/>
    <col min="8961" max="8961" width="46.140625" style="166" customWidth="1"/>
    <col min="8962" max="8962" width="30.7109375" style="166" customWidth="1"/>
    <col min="8963" max="8963" width="20.85546875" style="166" customWidth="1"/>
    <col min="8964" max="8965" width="20.42578125" style="166" customWidth="1"/>
    <col min="8966" max="8966" width="14.7109375" style="166" customWidth="1"/>
    <col min="8967" max="8967" width="14" style="166" customWidth="1"/>
    <col min="8968" max="8968" width="32.85546875" style="166" customWidth="1"/>
    <col min="8969" max="8969" width="11" style="166" customWidth="1"/>
    <col min="8970" max="8970" width="11.140625" style="166" customWidth="1"/>
    <col min="8971" max="8972" width="13.28515625" style="166" customWidth="1"/>
    <col min="8973" max="8973" width="13.85546875" style="166" customWidth="1"/>
    <col min="8974" max="8977" width="9.140625" style="166" customWidth="1"/>
    <col min="8978" max="9216" width="9.140625" style="166"/>
    <col min="9217" max="9217" width="46.140625" style="166" customWidth="1"/>
    <col min="9218" max="9218" width="30.7109375" style="166" customWidth="1"/>
    <col min="9219" max="9219" width="20.85546875" style="166" customWidth="1"/>
    <col min="9220" max="9221" width="20.42578125" style="166" customWidth="1"/>
    <col min="9222" max="9222" width="14.7109375" style="166" customWidth="1"/>
    <col min="9223" max="9223" width="14" style="166" customWidth="1"/>
    <col min="9224" max="9224" width="32.85546875" style="166" customWidth="1"/>
    <col min="9225" max="9225" width="11" style="166" customWidth="1"/>
    <col min="9226" max="9226" width="11.140625" style="166" customWidth="1"/>
    <col min="9227" max="9228" width="13.28515625" style="166" customWidth="1"/>
    <col min="9229" max="9229" width="13.85546875" style="166" customWidth="1"/>
    <col min="9230" max="9233" width="9.140625" style="166" customWidth="1"/>
    <col min="9234" max="9472" width="9.140625" style="166"/>
    <col min="9473" max="9473" width="46.140625" style="166" customWidth="1"/>
    <col min="9474" max="9474" width="30.7109375" style="166" customWidth="1"/>
    <col min="9475" max="9475" width="20.85546875" style="166" customWidth="1"/>
    <col min="9476" max="9477" width="20.42578125" style="166" customWidth="1"/>
    <col min="9478" max="9478" width="14.7109375" style="166" customWidth="1"/>
    <col min="9479" max="9479" width="14" style="166" customWidth="1"/>
    <col min="9480" max="9480" width="32.85546875" style="166" customWidth="1"/>
    <col min="9481" max="9481" width="11" style="166" customWidth="1"/>
    <col min="9482" max="9482" width="11.140625" style="166" customWidth="1"/>
    <col min="9483" max="9484" width="13.28515625" style="166" customWidth="1"/>
    <col min="9485" max="9485" width="13.85546875" style="166" customWidth="1"/>
    <col min="9486" max="9489" width="9.140625" style="166" customWidth="1"/>
    <col min="9490" max="9728" width="9.140625" style="166"/>
    <col min="9729" max="9729" width="46.140625" style="166" customWidth="1"/>
    <col min="9730" max="9730" width="30.7109375" style="166" customWidth="1"/>
    <col min="9731" max="9731" width="20.85546875" style="166" customWidth="1"/>
    <col min="9732" max="9733" width="20.42578125" style="166" customWidth="1"/>
    <col min="9734" max="9734" width="14.7109375" style="166" customWidth="1"/>
    <col min="9735" max="9735" width="14" style="166" customWidth="1"/>
    <col min="9736" max="9736" width="32.85546875" style="166" customWidth="1"/>
    <col min="9737" max="9737" width="11" style="166" customWidth="1"/>
    <col min="9738" max="9738" width="11.140625" style="166" customWidth="1"/>
    <col min="9739" max="9740" width="13.28515625" style="166" customWidth="1"/>
    <col min="9741" max="9741" width="13.85546875" style="166" customWidth="1"/>
    <col min="9742" max="9745" width="9.140625" style="166" customWidth="1"/>
    <col min="9746" max="9984" width="9.140625" style="166"/>
    <col min="9985" max="9985" width="46.140625" style="166" customWidth="1"/>
    <col min="9986" max="9986" width="30.7109375" style="166" customWidth="1"/>
    <col min="9987" max="9987" width="20.85546875" style="166" customWidth="1"/>
    <col min="9988" max="9989" width="20.42578125" style="166" customWidth="1"/>
    <col min="9990" max="9990" width="14.7109375" style="166" customWidth="1"/>
    <col min="9991" max="9991" width="14" style="166" customWidth="1"/>
    <col min="9992" max="9992" width="32.85546875" style="166" customWidth="1"/>
    <col min="9993" max="9993" width="11" style="166" customWidth="1"/>
    <col min="9994" max="9994" width="11.140625" style="166" customWidth="1"/>
    <col min="9995" max="9996" width="13.28515625" style="166" customWidth="1"/>
    <col min="9997" max="9997" width="13.85546875" style="166" customWidth="1"/>
    <col min="9998" max="10001" width="9.140625" style="166" customWidth="1"/>
    <col min="10002" max="10240" width="9.140625" style="166"/>
    <col min="10241" max="10241" width="46.140625" style="166" customWidth="1"/>
    <col min="10242" max="10242" width="30.7109375" style="166" customWidth="1"/>
    <col min="10243" max="10243" width="20.85546875" style="166" customWidth="1"/>
    <col min="10244" max="10245" width="20.42578125" style="166" customWidth="1"/>
    <col min="10246" max="10246" width="14.7109375" style="166" customWidth="1"/>
    <col min="10247" max="10247" width="14" style="166" customWidth="1"/>
    <col min="10248" max="10248" width="32.85546875" style="166" customWidth="1"/>
    <col min="10249" max="10249" width="11" style="166" customWidth="1"/>
    <col min="10250" max="10250" width="11.140625" style="166" customWidth="1"/>
    <col min="10251" max="10252" width="13.28515625" style="166" customWidth="1"/>
    <col min="10253" max="10253" width="13.85546875" style="166" customWidth="1"/>
    <col min="10254" max="10257" width="9.140625" style="166" customWidth="1"/>
    <col min="10258" max="10496" width="9.140625" style="166"/>
    <col min="10497" max="10497" width="46.140625" style="166" customWidth="1"/>
    <col min="10498" max="10498" width="30.7109375" style="166" customWidth="1"/>
    <col min="10499" max="10499" width="20.85546875" style="166" customWidth="1"/>
    <col min="10500" max="10501" width="20.42578125" style="166" customWidth="1"/>
    <col min="10502" max="10502" width="14.7109375" style="166" customWidth="1"/>
    <col min="10503" max="10503" width="14" style="166" customWidth="1"/>
    <col min="10504" max="10504" width="32.85546875" style="166" customWidth="1"/>
    <col min="10505" max="10505" width="11" style="166" customWidth="1"/>
    <col min="10506" max="10506" width="11.140625" style="166" customWidth="1"/>
    <col min="10507" max="10508" width="13.28515625" style="166" customWidth="1"/>
    <col min="10509" max="10509" width="13.85546875" style="166" customWidth="1"/>
    <col min="10510" max="10513" width="9.140625" style="166" customWidth="1"/>
    <col min="10514" max="10752" width="9.140625" style="166"/>
    <col min="10753" max="10753" width="46.140625" style="166" customWidth="1"/>
    <col min="10754" max="10754" width="30.7109375" style="166" customWidth="1"/>
    <col min="10755" max="10755" width="20.85546875" style="166" customWidth="1"/>
    <col min="10756" max="10757" width="20.42578125" style="166" customWidth="1"/>
    <col min="10758" max="10758" width="14.7109375" style="166" customWidth="1"/>
    <col min="10759" max="10759" width="14" style="166" customWidth="1"/>
    <col min="10760" max="10760" width="32.85546875" style="166" customWidth="1"/>
    <col min="10761" max="10761" width="11" style="166" customWidth="1"/>
    <col min="10762" max="10762" width="11.140625" style="166" customWidth="1"/>
    <col min="10763" max="10764" width="13.28515625" style="166" customWidth="1"/>
    <col min="10765" max="10765" width="13.85546875" style="166" customWidth="1"/>
    <col min="10766" max="10769" width="9.140625" style="166" customWidth="1"/>
    <col min="10770" max="11008" width="9.140625" style="166"/>
    <col min="11009" max="11009" width="46.140625" style="166" customWidth="1"/>
    <col min="11010" max="11010" width="30.7109375" style="166" customWidth="1"/>
    <col min="11011" max="11011" width="20.85546875" style="166" customWidth="1"/>
    <col min="11012" max="11013" width="20.42578125" style="166" customWidth="1"/>
    <col min="11014" max="11014" width="14.7109375" style="166" customWidth="1"/>
    <col min="11015" max="11015" width="14" style="166" customWidth="1"/>
    <col min="11016" max="11016" width="32.85546875" style="166" customWidth="1"/>
    <col min="11017" max="11017" width="11" style="166" customWidth="1"/>
    <col min="11018" max="11018" width="11.140625" style="166" customWidth="1"/>
    <col min="11019" max="11020" width="13.28515625" style="166" customWidth="1"/>
    <col min="11021" max="11021" width="13.85546875" style="166" customWidth="1"/>
    <col min="11022" max="11025" width="9.140625" style="166" customWidth="1"/>
    <col min="11026" max="11264" width="9.140625" style="166"/>
    <col min="11265" max="11265" width="46.140625" style="166" customWidth="1"/>
    <col min="11266" max="11266" width="30.7109375" style="166" customWidth="1"/>
    <col min="11267" max="11267" width="20.85546875" style="166" customWidth="1"/>
    <col min="11268" max="11269" width="20.42578125" style="166" customWidth="1"/>
    <col min="11270" max="11270" width="14.7109375" style="166" customWidth="1"/>
    <col min="11271" max="11271" width="14" style="166" customWidth="1"/>
    <col min="11272" max="11272" width="32.85546875" style="166" customWidth="1"/>
    <col min="11273" max="11273" width="11" style="166" customWidth="1"/>
    <col min="11274" max="11274" width="11.140625" style="166" customWidth="1"/>
    <col min="11275" max="11276" width="13.28515625" style="166" customWidth="1"/>
    <col min="11277" max="11277" width="13.85546875" style="166" customWidth="1"/>
    <col min="11278" max="11281" width="9.140625" style="166" customWidth="1"/>
    <col min="11282" max="11520" width="9.140625" style="166"/>
    <col min="11521" max="11521" width="46.140625" style="166" customWidth="1"/>
    <col min="11522" max="11522" width="30.7109375" style="166" customWidth="1"/>
    <col min="11523" max="11523" width="20.85546875" style="166" customWidth="1"/>
    <col min="11524" max="11525" width="20.42578125" style="166" customWidth="1"/>
    <col min="11526" max="11526" width="14.7109375" style="166" customWidth="1"/>
    <col min="11527" max="11527" width="14" style="166" customWidth="1"/>
    <col min="11528" max="11528" width="32.85546875" style="166" customWidth="1"/>
    <col min="11529" max="11529" width="11" style="166" customWidth="1"/>
    <col min="11530" max="11530" width="11.140625" style="166" customWidth="1"/>
    <col min="11531" max="11532" width="13.28515625" style="166" customWidth="1"/>
    <col min="11533" max="11533" width="13.85546875" style="166" customWidth="1"/>
    <col min="11534" max="11537" width="9.140625" style="166" customWidth="1"/>
    <col min="11538" max="11776" width="9.140625" style="166"/>
    <col min="11777" max="11777" width="46.140625" style="166" customWidth="1"/>
    <col min="11778" max="11778" width="30.7109375" style="166" customWidth="1"/>
    <col min="11779" max="11779" width="20.85546875" style="166" customWidth="1"/>
    <col min="11780" max="11781" width="20.42578125" style="166" customWidth="1"/>
    <col min="11782" max="11782" width="14.7109375" style="166" customWidth="1"/>
    <col min="11783" max="11783" width="14" style="166" customWidth="1"/>
    <col min="11784" max="11784" width="32.85546875" style="166" customWidth="1"/>
    <col min="11785" max="11785" width="11" style="166" customWidth="1"/>
    <col min="11786" max="11786" width="11.140625" style="166" customWidth="1"/>
    <col min="11787" max="11788" width="13.28515625" style="166" customWidth="1"/>
    <col min="11789" max="11789" width="13.85546875" style="166" customWidth="1"/>
    <col min="11790" max="11793" width="9.140625" style="166" customWidth="1"/>
    <col min="11794" max="12032" width="9.140625" style="166"/>
    <col min="12033" max="12033" width="46.140625" style="166" customWidth="1"/>
    <col min="12034" max="12034" width="30.7109375" style="166" customWidth="1"/>
    <col min="12035" max="12035" width="20.85546875" style="166" customWidth="1"/>
    <col min="12036" max="12037" width="20.42578125" style="166" customWidth="1"/>
    <col min="12038" max="12038" width="14.7109375" style="166" customWidth="1"/>
    <col min="12039" max="12039" width="14" style="166" customWidth="1"/>
    <col min="12040" max="12040" width="32.85546875" style="166" customWidth="1"/>
    <col min="12041" max="12041" width="11" style="166" customWidth="1"/>
    <col min="12042" max="12042" width="11.140625" style="166" customWidth="1"/>
    <col min="12043" max="12044" width="13.28515625" style="166" customWidth="1"/>
    <col min="12045" max="12045" width="13.85546875" style="166" customWidth="1"/>
    <col min="12046" max="12049" width="9.140625" style="166" customWidth="1"/>
    <col min="12050" max="12288" width="9.140625" style="166"/>
    <col min="12289" max="12289" width="46.140625" style="166" customWidth="1"/>
    <col min="12290" max="12290" width="30.7109375" style="166" customWidth="1"/>
    <col min="12291" max="12291" width="20.85546875" style="166" customWidth="1"/>
    <col min="12292" max="12293" width="20.42578125" style="166" customWidth="1"/>
    <col min="12294" max="12294" width="14.7109375" style="166" customWidth="1"/>
    <col min="12295" max="12295" width="14" style="166" customWidth="1"/>
    <col min="12296" max="12296" width="32.85546875" style="166" customWidth="1"/>
    <col min="12297" max="12297" width="11" style="166" customWidth="1"/>
    <col min="12298" max="12298" width="11.140625" style="166" customWidth="1"/>
    <col min="12299" max="12300" width="13.28515625" style="166" customWidth="1"/>
    <col min="12301" max="12301" width="13.85546875" style="166" customWidth="1"/>
    <col min="12302" max="12305" width="9.140625" style="166" customWidth="1"/>
    <col min="12306" max="12544" width="9.140625" style="166"/>
    <col min="12545" max="12545" width="46.140625" style="166" customWidth="1"/>
    <col min="12546" max="12546" width="30.7109375" style="166" customWidth="1"/>
    <col min="12547" max="12547" width="20.85546875" style="166" customWidth="1"/>
    <col min="12548" max="12549" width="20.42578125" style="166" customWidth="1"/>
    <col min="12550" max="12550" width="14.7109375" style="166" customWidth="1"/>
    <col min="12551" max="12551" width="14" style="166" customWidth="1"/>
    <col min="12552" max="12552" width="32.85546875" style="166" customWidth="1"/>
    <col min="12553" max="12553" width="11" style="166" customWidth="1"/>
    <col min="12554" max="12554" width="11.140625" style="166" customWidth="1"/>
    <col min="12555" max="12556" width="13.28515625" style="166" customWidth="1"/>
    <col min="12557" max="12557" width="13.85546875" style="166" customWidth="1"/>
    <col min="12558" max="12561" width="9.140625" style="166" customWidth="1"/>
    <col min="12562" max="12800" width="9.140625" style="166"/>
    <col min="12801" max="12801" width="46.140625" style="166" customWidth="1"/>
    <col min="12802" max="12802" width="30.7109375" style="166" customWidth="1"/>
    <col min="12803" max="12803" width="20.85546875" style="166" customWidth="1"/>
    <col min="12804" max="12805" width="20.42578125" style="166" customWidth="1"/>
    <col min="12806" max="12806" width="14.7109375" style="166" customWidth="1"/>
    <col min="12807" max="12807" width="14" style="166" customWidth="1"/>
    <col min="12808" max="12808" width="32.85546875" style="166" customWidth="1"/>
    <col min="12809" max="12809" width="11" style="166" customWidth="1"/>
    <col min="12810" max="12810" width="11.140625" style="166" customWidth="1"/>
    <col min="12811" max="12812" width="13.28515625" style="166" customWidth="1"/>
    <col min="12813" max="12813" width="13.85546875" style="166" customWidth="1"/>
    <col min="12814" max="12817" width="9.140625" style="166" customWidth="1"/>
    <col min="12818" max="13056" width="9.140625" style="166"/>
    <col min="13057" max="13057" width="46.140625" style="166" customWidth="1"/>
    <col min="13058" max="13058" width="30.7109375" style="166" customWidth="1"/>
    <col min="13059" max="13059" width="20.85546875" style="166" customWidth="1"/>
    <col min="13060" max="13061" width="20.42578125" style="166" customWidth="1"/>
    <col min="13062" max="13062" width="14.7109375" style="166" customWidth="1"/>
    <col min="13063" max="13063" width="14" style="166" customWidth="1"/>
    <col min="13064" max="13064" width="32.85546875" style="166" customWidth="1"/>
    <col min="13065" max="13065" width="11" style="166" customWidth="1"/>
    <col min="13066" max="13066" width="11.140625" style="166" customWidth="1"/>
    <col min="13067" max="13068" width="13.28515625" style="166" customWidth="1"/>
    <col min="13069" max="13069" width="13.85546875" style="166" customWidth="1"/>
    <col min="13070" max="13073" width="9.140625" style="166" customWidth="1"/>
    <col min="13074" max="13312" width="9.140625" style="166"/>
    <col min="13313" max="13313" width="46.140625" style="166" customWidth="1"/>
    <col min="13314" max="13314" width="30.7109375" style="166" customWidth="1"/>
    <col min="13315" max="13315" width="20.85546875" style="166" customWidth="1"/>
    <col min="13316" max="13317" width="20.42578125" style="166" customWidth="1"/>
    <col min="13318" max="13318" width="14.7109375" style="166" customWidth="1"/>
    <col min="13319" max="13319" width="14" style="166" customWidth="1"/>
    <col min="13320" max="13320" width="32.85546875" style="166" customWidth="1"/>
    <col min="13321" max="13321" width="11" style="166" customWidth="1"/>
    <col min="13322" max="13322" width="11.140625" style="166" customWidth="1"/>
    <col min="13323" max="13324" width="13.28515625" style="166" customWidth="1"/>
    <col min="13325" max="13325" width="13.85546875" style="166" customWidth="1"/>
    <col min="13326" max="13329" width="9.140625" style="166" customWidth="1"/>
    <col min="13330" max="13568" width="9.140625" style="166"/>
    <col min="13569" max="13569" width="46.140625" style="166" customWidth="1"/>
    <col min="13570" max="13570" width="30.7109375" style="166" customWidth="1"/>
    <col min="13571" max="13571" width="20.85546875" style="166" customWidth="1"/>
    <col min="13572" max="13573" width="20.42578125" style="166" customWidth="1"/>
    <col min="13574" max="13574" width="14.7109375" style="166" customWidth="1"/>
    <col min="13575" max="13575" width="14" style="166" customWidth="1"/>
    <col min="13576" max="13576" width="32.85546875" style="166" customWidth="1"/>
    <col min="13577" max="13577" width="11" style="166" customWidth="1"/>
    <col min="13578" max="13578" width="11.140625" style="166" customWidth="1"/>
    <col min="13579" max="13580" width="13.28515625" style="166" customWidth="1"/>
    <col min="13581" max="13581" width="13.85546875" style="166" customWidth="1"/>
    <col min="13582" max="13585" width="9.140625" style="166" customWidth="1"/>
    <col min="13586" max="13824" width="9.140625" style="166"/>
    <col min="13825" max="13825" width="46.140625" style="166" customWidth="1"/>
    <col min="13826" max="13826" width="30.7109375" style="166" customWidth="1"/>
    <col min="13827" max="13827" width="20.85546875" style="166" customWidth="1"/>
    <col min="13828" max="13829" width="20.42578125" style="166" customWidth="1"/>
    <col min="13830" max="13830" width="14.7109375" style="166" customWidth="1"/>
    <col min="13831" max="13831" width="14" style="166" customWidth="1"/>
    <col min="13832" max="13832" width="32.85546875" style="166" customWidth="1"/>
    <col min="13833" max="13833" width="11" style="166" customWidth="1"/>
    <col min="13834" max="13834" width="11.140625" style="166" customWidth="1"/>
    <col min="13835" max="13836" width="13.28515625" style="166" customWidth="1"/>
    <col min="13837" max="13837" width="13.85546875" style="166" customWidth="1"/>
    <col min="13838" max="13841" width="9.140625" style="166" customWidth="1"/>
    <col min="13842" max="14080" width="9.140625" style="166"/>
    <col min="14081" max="14081" width="46.140625" style="166" customWidth="1"/>
    <col min="14082" max="14082" width="30.7109375" style="166" customWidth="1"/>
    <col min="14083" max="14083" width="20.85546875" style="166" customWidth="1"/>
    <col min="14084" max="14085" width="20.42578125" style="166" customWidth="1"/>
    <col min="14086" max="14086" width="14.7109375" style="166" customWidth="1"/>
    <col min="14087" max="14087" width="14" style="166" customWidth="1"/>
    <col min="14088" max="14088" width="32.85546875" style="166" customWidth="1"/>
    <col min="14089" max="14089" width="11" style="166" customWidth="1"/>
    <col min="14090" max="14090" width="11.140625" style="166" customWidth="1"/>
    <col min="14091" max="14092" width="13.28515625" style="166" customWidth="1"/>
    <col min="14093" max="14093" width="13.85546875" style="166" customWidth="1"/>
    <col min="14094" max="14097" width="9.140625" style="166" customWidth="1"/>
    <col min="14098" max="14336" width="9.140625" style="166"/>
    <col min="14337" max="14337" width="46.140625" style="166" customWidth="1"/>
    <col min="14338" max="14338" width="30.7109375" style="166" customWidth="1"/>
    <col min="14339" max="14339" width="20.85546875" style="166" customWidth="1"/>
    <col min="14340" max="14341" width="20.42578125" style="166" customWidth="1"/>
    <col min="14342" max="14342" width="14.7109375" style="166" customWidth="1"/>
    <col min="14343" max="14343" width="14" style="166" customWidth="1"/>
    <col min="14344" max="14344" width="32.85546875" style="166" customWidth="1"/>
    <col min="14345" max="14345" width="11" style="166" customWidth="1"/>
    <col min="14346" max="14346" width="11.140625" style="166" customWidth="1"/>
    <col min="14347" max="14348" width="13.28515625" style="166" customWidth="1"/>
    <col min="14349" max="14349" width="13.85546875" style="166" customWidth="1"/>
    <col min="14350" max="14353" width="9.140625" style="166" customWidth="1"/>
    <col min="14354" max="14592" width="9.140625" style="166"/>
    <col min="14593" max="14593" width="46.140625" style="166" customWidth="1"/>
    <col min="14594" max="14594" width="30.7109375" style="166" customWidth="1"/>
    <col min="14595" max="14595" width="20.85546875" style="166" customWidth="1"/>
    <col min="14596" max="14597" width="20.42578125" style="166" customWidth="1"/>
    <col min="14598" max="14598" width="14.7109375" style="166" customWidth="1"/>
    <col min="14599" max="14599" width="14" style="166" customWidth="1"/>
    <col min="14600" max="14600" width="32.85546875" style="166" customWidth="1"/>
    <col min="14601" max="14601" width="11" style="166" customWidth="1"/>
    <col min="14602" max="14602" width="11.140625" style="166" customWidth="1"/>
    <col min="14603" max="14604" width="13.28515625" style="166" customWidth="1"/>
    <col min="14605" max="14605" width="13.85546875" style="166" customWidth="1"/>
    <col min="14606" max="14609" width="9.140625" style="166" customWidth="1"/>
    <col min="14610" max="14848" width="9.140625" style="166"/>
    <col min="14849" max="14849" width="46.140625" style="166" customWidth="1"/>
    <col min="14850" max="14850" width="30.7109375" style="166" customWidth="1"/>
    <col min="14851" max="14851" width="20.85546875" style="166" customWidth="1"/>
    <col min="14852" max="14853" width="20.42578125" style="166" customWidth="1"/>
    <col min="14854" max="14854" width="14.7109375" style="166" customWidth="1"/>
    <col min="14855" max="14855" width="14" style="166" customWidth="1"/>
    <col min="14856" max="14856" width="32.85546875" style="166" customWidth="1"/>
    <col min="14857" max="14857" width="11" style="166" customWidth="1"/>
    <col min="14858" max="14858" width="11.140625" style="166" customWidth="1"/>
    <col min="14859" max="14860" width="13.28515625" style="166" customWidth="1"/>
    <col min="14861" max="14861" width="13.85546875" style="166" customWidth="1"/>
    <col min="14862" max="14865" width="9.140625" style="166" customWidth="1"/>
    <col min="14866" max="15104" width="9.140625" style="166"/>
    <col min="15105" max="15105" width="46.140625" style="166" customWidth="1"/>
    <col min="15106" max="15106" width="30.7109375" style="166" customWidth="1"/>
    <col min="15107" max="15107" width="20.85546875" style="166" customWidth="1"/>
    <col min="15108" max="15109" width="20.42578125" style="166" customWidth="1"/>
    <col min="15110" max="15110" width="14.7109375" style="166" customWidth="1"/>
    <col min="15111" max="15111" width="14" style="166" customWidth="1"/>
    <col min="15112" max="15112" width="32.85546875" style="166" customWidth="1"/>
    <col min="15113" max="15113" width="11" style="166" customWidth="1"/>
    <col min="15114" max="15114" width="11.140625" style="166" customWidth="1"/>
    <col min="15115" max="15116" width="13.28515625" style="166" customWidth="1"/>
    <col min="15117" max="15117" width="13.85546875" style="166" customWidth="1"/>
    <col min="15118" max="15121" width="9.140625" style="166" customWidth="1"/>
    <col min="15122" max="15360" width="9.140625" style="166"/>
    <col min="15361" max="15361" width="46.140625" style="166" customWidth="1"/>
    <col min="15362" max="15362" width="30.7109375" style="166" customWidth="1"/>
    <col min="15363" max="15363" width="20.85546875" style="166" customWidth="1"/>
    <col min="15364" max="15365" width="20.42578125" style="166" customWidth="1"/>
    <col min="15366" max="15366" width="14.7109375" style="166" customWidth="1"/>
    <col min="15367" max="15367" width="14" style="166" customWidth="1"/>
    <col min="15368" max="15368" width="32.85546875" style="166" customWidth="1"/>
    <col min="15369" max="15369" width="11" style="166" customWidth="1"/>
    <col min="15370" max="15370" width="11.140625" style="166" customWidth="1"/>
    <col min="15371" max="15372" width="13.28515625" style="166" customWidth="1"/>
    <col min="15373" max="15373" width="13.85546875" style="166" customWidth="1"/>
    <col min="15374" max="15377" width="9.140625" style="166" customWidth="1"/>
    <col min="15378" max="15616" width="9.140625" style="166"/>
    <col min="15617" max="15617" width="46.140625" style="166" customWidth="1"/>
    <col min="15618" max="15618" width="30.7109375" style="166" customWidth="1"/>
    <col min="15619" max="15619" width="20.85546875" style="166" customWidth="1"/>
    <col min="15620" max="15621" width="20.42578125" style="166" customWidth="1"/>
    <col min="15622" max="15622" width="14.7109375" style="166" customWidth="1"/>
    <col min="15623" max="15623" width="14" style="166" customWidth="1"/>
    <col min="15624" max="15624" width="32.85546875" style="166" customWidth="1"/>
    <col min="15625" max="15625" width="11" style="166" customWidth="1"/>
    <col min="15626" max="15626" width="11.140625" style="166" customWidth="1"/>
    <col min="15627" max="15628" width="13.28515625" style="166" customWidth="1"/>
    <col min="15629" max="15629" width="13.85546875" style="166" customWidth="1"/>
    <col min="15630" max="15633" width="9.140625" style="166" customWidth="1"/>
    <col min="15634" max="15872" width="9.140625" style="166"/>
    <col min="15873" max="15873" width="46.140625" style="166" customWidth="1"/>
    <col min="15874" max="15874" width="30.7109375" style="166" customWidth="1"/>
    <col min="15875" max="15875" width="20.85546875" style="166" customWidth="1"/>
    <col min="15876" max="15877" width="20.42578125" style="166" customWidth="1"/>
    <col min="15878" max="15878" width="14.7109375" style="166" customWidth="1"/>
    <col min="15879" max="15879" width="14" style="166" customWidth="1"/>
    <col min="15880" max="15880" width="32.85546875" style="166" customWidth="1"/>
    <col min="15881" max="15881" width="11" style="166" customWidth="1"/>
    <col min="15882" max="15882" width="11.140625" style="166" customWidth="1"/>
    <col min="15883" max="15884" width="13.28515625" style="166" customWidth="1"/>
    <col min="15885" max="15885" width="13.85546875" style="166" customWidth="1"/>
    <col min="15886" max="15889" width="9.140625" style="166" customWidth="1"/>
    <col min="15890" max="16128" width="9.140625" style="166"/>
    <col min="16129" max="16129" width="46.140625" style="166" customWidth="1"/>
    <col min="16130" max="16130" width="30.7109375" style="166" customWidth="1"/>
    <col min="16131" max="16131" width="20.85546875" style="166" customWidth="1"/>
    <col min="16132" max="16133" width="20.42578125" style="166" customWidth="1"/>
    <col min="16134" max="16134" width="14.7109375" style="166" customWidth="1"/>
    <col min="16135" max="16135" width="14" style="166" customWidth="1"/>
    <col min="16136" max="16136" width="32.85546875" style="166" customWidth="1"/>
    <col min="16137" max="16137" width="11" style="166" customWidth="1"/>
    <col min="16138" max="16138" width="11.140625" style="166" customWidth="1"/>
    <col min="16139" max="16140" width="13.28515625" style="166" customWidth="1"/>
    <col min="16141" max="16141" width="13.85546875" style="166" customWidth="1"/>
    <col min="16142" max="16145" width="9.140625" style="166" customWidth="1"/>
    <col min="16146" max="16384" width="9.140625" style="166"/>
  </cols>
  <sheetData>
    <row r="1" spans="1:9" s="2" customFormat="1">
      <c r="A1" s="1"/>
      <c r="B1" s="1"/>
      <c r="F1" s="576" t="s">
        <v>30</v>
      </c>
      <c r="G1" s="576"/>
      <c r="I1" s="3"/>
    </row>
    <row r="2" spans="1:9" s="2" customFormat="1">
      <c r="A2" s="1"/>
      <c r="B2" s="1"/>
      <c r="D2" s="576" t="s">
        <v>0</v>
      </c>
      <c r="E2" s="576"/>
      <c r="F2" s="576"/>
      <c r="G2" s="576"/>
      <c r="I2" s="3"/>
    </row>
    <row r="3" spans="1:9" s="2" customFormat="1">
      <c r="A3" s="1"/>
      <c r="B3" s="1"/>
      <c r="D3" s="576" t="s">
        <v>218</v>
      </c>
      <c r="E3" s="576"/>
      <c r="F3" s="576"/>
      <c r="G3" s="576"/>
      <c r="I3" s="3"/>
    </row>
    <row r="4" spans="1:9" s="2" customFormat="1" ht="16.7" customHeight="1">
      <c r="A4" s="1"/>
      <c r="B4" s="1"/>
      <c r="D4" s="576" t="s">
        <v>1</v>
      </c>
      <c r="E4" s="576"/>
      <c r="F4" s="576"/>
      <c r="G4" s="576"/>
      <c r="I4" s="3"/>
    </row>
    <row r="5" spans="1:9" s="2" customFormat="1">
      <c r="A5" s="1"/>
      <c r="B5" s="1"/>
      <c r="D5" s="213"/>
      <c r="E5" s="213"/>
      <c r="F5" s="213"/>
      <c r="G5" s="213"/>
      <c r="I5" s="3"/>
    </row>
    <row r="6" spans="1:9" s="2" customFormat="1">
      <c r="A6" s="1"/>
      <c r="B6" s="1"/>
      <c r="I6" s="3"/>
    </row>
    <row r="7" spans="1:9" s="5" customFormat="1" ht="19.5" customHeight="1">
      <c r="D7" s="581" t="s">
        <v>2</v>
      </c>
      <c r="E7" s="581"/>
      <c r="F7" s="581"/>
      <c r="G7" s="581"/>
    </row>
    <row r="8" spans="1:9" s="5" customFormat="1" ht="15.75">
      <c r="D8" s="580" t="s">
        <v>3</v>
      </c>
      <c r="E8" s="580"/>
      <c r="F8" s="580"/>
      <c r="G8" s="580"/>
    </row>
    <row r="9" spans="1:9" s="5" customFormat="1" ht="15.75">
      <c r="D9" s="580" t="s">
        <v>219</v>
      </c>
      <c r="E9" s="580"/>
      <c r="F9" s="580"/>
      <c r="G9" s="580"/>
    </row>
    <row r="10" spans="1:9" s="5" customFormat="1" ht="15.75">
      <c r="D10" s="581" t="s">
        <v>4</v>
      </c>
      <c r="E10" s="581"/>
      <c r="F10" s="581"/>
      <c r="G10" s="581"/>
    </row>
    <row r="11" spans="1:9" s="5" customFormat="1" ht="21.75" customHeight="1"/>
    <row r="12" spans="1:9" s="5" customFormat="1" ht="19.5" customHeight="1">
      <c r="D12" s="581" t="s">
        <v>31</v>
      </c>
      <c r="E12" s="581"/>
      <c r="F12" s="581"/>
      <c r="G12" s="581"/>
    </row>
    <row r="13" spans="1:9" s="6" customFormat="1" ht="15.75">
      <c r="D13" s="580" t="s">
        <v>32</v>
      </c>
      <c r="E13" s="580"/>
      <c r="F13" s="580"/>
      <c r="G13" s="580"/>
    </row>
    <row r="14" spans="1:9" s="44" customFormat="1" ht="15.75">
      <c r="D14" s="579" t="s">
        <v>33</v>
      </c>
      <c r="E14" s="579"/>
      <c r="F14" s="579"/>
      <c r="G14" s="579"/>
    </row>
    <row r="15" spans="1:9" s="44" customFormat="1" ht="15.75">
      <c r="D15" s="597" t="s">
        <v>206</v>
      </c>
      <c r="E15" s="597"/>
      <c r="F15" s="597"/>
      <c r="G15" s="597"/>
    </row>
    <row r="16" spans="1:9" s="44" customFormat="1" ht="15.75">
      <c r="D16" s="579" t="s">
        <v>34</v>
      </c>
      <c r="E16" s="579"/>
      <c r="F16" s="579"/>
      <c r="G16" s="579"/>
    </row>
    <row r="17" spans="1:13" s="44" customFormat="1" ht="15.75">
      <c r="F17" s="46" t="s">
        <v>35</v>
      </c>
    </row>
    <row r="18" spans="1:13" s="44" customFormat="1" ht="18" customHeight="1"/>
    <row r="19" spans="1:13" s="44" customFormat="1" ht="18" customHeight="1">
      <c r="F19" s="214"/>
    </row>
    <row r="20" spans="1:13" s="9" customFormat="1" ht="15.75">
      <c r="A20" s="578" t="s">
        <v>5</v>
      </c>
      <c r="B20" s="578"/>
      <c r="C20" s="578"/>
      <c r="D20" s="578"/>
      <c r="E20" s="578"/>
      <c r="F20" s="578"/>
      <c r="G20" s="578"/>
      <c r="H20" s="7"/>
      <c r="I20" s="8"/>
    </row>
    <row r="21" spans="1:13" s="9" customFormat="1" ht="15.75">
      <c r="A21" s="585" t="s">
        <v>207</v>
      </c>
      <c r="B21" s="585"/>
      <c r="C21" s="585"/>
      <c r="D21" s="585"/>
      <c r="E21" s="585"/>
      <c r="F21" s="585"/>
      <c r="G21" s="585"/>
      <c r="H21" s="10"/>
      <c r="I21" s="8"/>
    </row>
    <row r="22" spans="1:13" s="9" customFormat="1" ht="15.75">
      <c r="A22" s="603" t="s">
        <v>6</v>
      </c>
      <c r="B22" s="603"/>
      <c r="C22" s="603"/>
      <c r="D22" s="603"/>
      <c r="E22" s="603"/>
      <c r="F22" s="603"/>
      <c r="G22" s="603"/>
      <c r="H22" s="11"/>
      <c r="I22" s="8"/>
    </row>
    <row r="23" spans="1:13" s="9" customFormat="1" ht="15" customHeight="1">
      <c r="A23" s="578" t="s">
        <v>36</v>
      </c>
      <c r="B23" s="578"/>
      <c r="C23" s="578"/>
      <c r="D23" s="578"/>
      <c r="E23" s="578"/>
      <c r="F23" s="578"/>
      <c r="G23" s="578"/>
      <c r="H23" s="7"/>
      <c r="I23" s="8"/>
    </row>
    <row r="24" spans="1:13" ht="18" customHeight="1">
      <c r="A24" s="170"/>
      <c r="B24" s="170"/>
      <c r="C24" s="171"/>
      <c r="D24" s="171"/>
      <c r="E24" s="171"/>
      <c r="F24" s="171"/>
      <c r="G24" s="171"/>
      <c r="H24" s="171"/>
      <c r="J24" s="173"/>
      <c r="K24" s="173"/>
      <c r="L24" s="173"/>
      <c r="M24" s="173"/>
    </row>
    <row r="25" spans="1:13" ht="34.700000000000003" customHeight="1">
      <c r="A25" s="650" t="s">
        <v>88</v>
      </c>
      <c r="B25" s="650"/>
      <c r="C25" s="650"/>
      <c r="D25" s="650"/>
      <c r="E25" s="650"/>
      <c r="F25" s="650"/>
      <c r="G25" s="650"/>
      <c r="H25" s="170"/>
      <c r="J25" s="173"/>
      <c r="K25" s="173"/>
      <c r="L25" s="173"/>
      <c r="M25" s="173"/>
    </row>
    <row r="26" spans="1:13" s="9" customFormat="1" ht="21.75" customHeight="1">
      <c r="A26" s="582" t="s">
        <v>205</v>
      </c>
      <c r="B26" s="582"/>
      <c r="C26" s="582"/>
      <c r="D26" s="582"/>
      <c r="E26" s="582"/>
      <c r="F26" s="582"/>
      <c r="G26" s="582"/>
    </row>
    <row r="27" spans="1:13" s="169" customFormat="1" ht="80.650000000000006" customHeight="1">
      <c r="A27" s="637" t="s">
        <v>143</v>
      </c>
      <c r="B27" s="637"/>
      <c r="C27" s="637"/>
      <c r="D27" s="637"/>
      <c r="E27" s="637"/>
      <c r="F27" s="637"/>
      <c r="G27" s="637"/>
      <c r="H27" s="174"/>
      <c r="I27" s="175"/>
      <c r="J27" s="176"/>
      <c r="K27" s="176"/>
      <c r="L27" s="176"/>
    </row>
    <row r="28" spans="1:13" s="177" customFormat="1" ht="17.25" customHeight="1">
      <c r="A28" s="167" t="s">
        <v>7</v>
      </c>
    </row>
    <row r="29" spans="1:13" s="177" customFormat="1" ht="15.75" customHeight="1">
      <c r="A29" s="652" t="s">
        <v>295</v>
      </c>
      <c r="B29" s="652"/>
      <c r="C29" s="652"/>
      <c r="D29" s="652"/>
      <c r="E29" s="652"/>
      <c r="F29" s="652"/>
      <c r="G29" s="652"/>
    </row>
    <row r="30" spans="1:13" s="177" customFormat="1" ht="18" customHeight="1">
      <c r="A30" s="642" t="s">
        <v>137</v>
      </c>
      <c r="B30" s="642"/>
      <c r="C30" s="642"/>
      <c r="D30" s="642"/>
      <c r="E30" s="642"/>
      <c r="F30" s="642"/>
      <c r="G30" s="642"/>
    </row>
    <row r="31" spans="1:13" s="177" customFormat="1" ht="16.7" customHeight="1">
      <c r="A31" s="167" t="s">
        <v>138</v>
      </c>
    </row>
    <row r="32" spans="1:13" s="177" customFormat="1" ht="15.75">
      <c r="A32" s="167" t="s">
        <v>139</v>
      </c>
    </row>
    <row r="33" spans="1:13" ht="90" customHeight="1">
      <c r="A33" s="637" t="s">
        <v>202</v>
      </c>
      <c r="B33" s="637"/>
      <c r="C33" s="637"/>
      <c r="D33" s="637"/>
      <c r="E33" s="637"/>
      <c r="F33" s="637"/>
      <c r="G33" s="637"/>
      <c r="H33" s="170"/>
      <c r="I33" s="178"/>
      <c r="J33" s="179"/>
      <c r="K33" s="179"/>
      <c r="L33" s="179"/>
    </row>
    <row r="34" spans="1:13" s="177" customFormat="1" ht="33" customHeight="1">
      <c r="A34" s="651" t="s">
        <v>174</v>
      </c>
      <c r="B34" s="651"/>
      <c r="C34" s="651"/>
      <c r="D34" s="651"/>
      <c r="E34" s="651"/>
      <c r="F34" s="651"/>
      <c r="G34" s="651"/>
    </row>
    <row r="35" spans="1:13" s="48" customFormat="1" ht="15.75">
      <c r="A35" s="621" t="s">
        <v>67</v>
      </c>
      <c r="B35" s="621"/>
      <c r="C35" s="621"/>
      <c r="D35" s="621" t="s">
        <v>11</v>
      </c>
      <c r="E35" s="621" t="s">
        <v>68</v>
      </c>
      <c r="F35" s="621"/>
      <c r="G35" s="621"/>
    </row>
    <row r="36" spans="1:13" s="48" customFormat="1" ht="15.75">
      <c r="A36" s="621"/>
      <c r="B36" s="621"/>
      <c r="C36" s="621"/>
      <c r="D36" s="621"/>
      <c r="E36" s="77" t="s">
        <v>17</v>
      </c>
      <c r="F36" s="555" t="s">
        <v>18</v>
      </c>
      <c r="G36" s="555" t="s">
        <v>38</v>
      </c>
    </row>
    <row r="37" spans="1:13" s="48" customFormat="1" ht="16.7" customHeight="1">
      <c r="A37" s="622" t="s">
        <v>85</v>
      </c>
      <c r="B37" s="622"/>
      <c r="C37" s="622"/>
      <c r="D37" s="52" t="s">
        <v>70</v>
      </c>
      <c r="E37" s="50">
        <v>100</v>
      </c>
      <c r="F37" s="556"/>
      <c r="G37" s="556"/>
    </row>
    <row r="38" spans="1:13" s="64" customFormat="1" ht="51" customHeight="1">
      <c r="A38" s="658" t="s">
        <v>86</v>
      </c>
      <c r="B38" s="659"/>
      <c r="C38" s="660"/>
      <c r="D38" s="51" t="s">
        <v>87</v>
      </c>
      <c r="E38" s="51">
        <v>8.1999999999999993</v>
      </c>
      <c r="F38" s="51"/>
      <c r="G38" s="51"/>
    </row>
    <row r="39" spans="1:13" ht="31.5" customHeight="1">
      <c r="A39" s="637" t="s">
        <v>175</v>
      </c>
      <c r="B39" s="637"/>
      <c r="C39" s="637"/>
      <c r="D39" s="637"/>
      <c r="E39" s="637"/>
      <c r="F39" s="637"/>
      <c r="G39" s="637"/>
      <c r="H39" s="170"/>
    </row>
    <row r="40" spans="1:13" ht="8.25" customHeight="1">
      <c r="A40" s="656"/>
      <c r="B40" s="656"/>
      <c r="C40" s="656"/>
      <c r="D40" s="656"/>
      <c r="E40" s="656"/>
      <c r="F40" s="656"/>
      <c r="G40" s="656"/>
      <c r="H40" s="657"/>
      <c r="I40" s="657"/>
    </row>
    <row r="41" spans="1:13" ht="18.75" customHeight="1">
      <c r="A41" s="643" t="s">
        <v>9</v>
      </c>
      <c r="B41" s="643"/>
      <c r="C41" s="643"/>
      <c r="D41" s="643"/>
      <c r="E41" s="643"/>
      <c r="F41" s="643"/>
      <c r="G41" s="643"/>
      <c r="H41" s="172"/>
      <c r="I41" s="166"/>
    </row>
    <row r="42" spans="1:13" ht="30.95" customHeight="1">
      <c r="A42" s="644" t="s">
        <v>10</v>
      </c>
      <c r="B42" s="644" t="s">
        <v>11</v>
      </c>
      <c r="C42" s="180" t="s">
        <v>12</v>
      </c>
      <c r="D42" s="180" t="s">
        <v>13</v>
      </c>
      <c r="E42" s="647" t="s">
        <v>14</v>
      </c>
      <c r="F42" s="648"/>
      <c r="G42" s="649"/>
      <c r="H42" s="172"/>
      <c r="I42" s="166"/>
    </row>
    <row r="43" spans="1:13" ht="17.25" customHeight="1">
      <c r="A43" s="645"/>
      <c r="B43" s="646"/>
      <c r="C43" s="181" t="s">
        <v>15</v>
      </c>
      <c r="D43" s="181" t="s">
        <v>16</v>
      </c>
      <c r="E43" s="181" t="s">
        <v>17</v>
      </c>
      <c r="F43" s="181" t="s">
        <v>18</v>
      </c>
      <c r="G43" s="181" t="s">
        <v>38</v>
      </c>
      <c r="H43" s="172"/>
      <c r="I43" s="166"/>
    </row>
    <row r="44" spans="1:13" ht="33" customHeight="1">
      <c r="A44" s="182" t="s">
        <v>19</v>
      </c>
      <c r="B44" s="180" t="s">
        <v>20</v>
      </c>
      <c r="C44" s="183">
        <f>C63</f>
        <v>0</v>
      </c>
      <c r="D44" s="183">
        <f t="shared" ref="D44:G44" si="0">D63</f>
        <v>16000</v>
      </c>
      <c r="E44" s="183">
        <f t="shared" si="0"/>
        <v>1516283</v>
      </c>
      <c r="F44" s="183">
        <f t="shared" si="0"/>
        <v>0</v>
      </c>
      <c r="G44" s="183">
        <f t="shared" si="0"/>
        <v>0</v>
      </c>
      <c r="H44" s="172"/>
      <c r="I44" s="166"/>
    </row>
    <row r="45" spans="1:13" ht="21.75" customHeight="1">
      <c r="A45" s="182" t="s">
        <v>21</v>
      </c>
      <c r="B45" s="180" t="s">
        <v>20</v>
      </c>
      <c r="C45" s="183">
        <f>C77</f>
        <v>711817.2</v>
      </c>
      <c r="D45" s="183">
        <f t="shared" ref="D45:G45" si="1">D77</f>
        <v>748603.3</v>
      </c>
      <c r="E45" s="183">
        <f t="shared" si="1"/>
        <v>0</v>
      </c>
      <c r="F45" s="183">
        <f t="shared" si="1"/>
        <v>0</v>
      </c>
      <c r="G45" s="183">
        <f t="shared" si="1"/>
        <v>0</v>
      </c>
      <c r="H45" s="172"/>
      <c r="I45" s="166"/>
    </row>
    <row r="46" spans="1:13" ht="27.75" customHeight="1">
      <c r="A46" s="184" t="s">
        <v>22</v>
      </c>
      <c r="B46" s="185" t="s">
        <v>20</v>
      </c>
      <c r="C46" s="186">
        <f>C44+C45</f>
        <v>711817.2</v>
      </c>
      <c r="D46" s="186">
        <f>D44+D45</f>
        <v>764603.3</v>
      </c>
      <c r="E46" s="186">
        <f>E44+E45</f>
        <v>1516283</v>
      </c>
      <c r="F46" s="186">
        <f>F44+F45</f>
        <v>0</v>
      </c>
      <c r="G46" s="186">
        <f>G44+G45</f>
        <v>0</v>
      </c>
      <c r="H46" s="187"/>
      <c r="I46" s="173"/>
      <c r="J46" s="173"/>
      <c r="K46" s="173"/>
      <c r="L46" s="173"/>
    </row>
    <row r="47" spans="1:13" s="169" customFormat="1" ht="19.5" customHeight="1">
      <c r="A47" s="650" t="s">
        <v>23</v>
      </c>
      <c r="B47" s="650"/>
      <c r="C47" s="650"/>
      <c r="D47" s="650"/>
      <c r="E47" s="650"/>
      <c r="F47" s="650"/>
      <c r="G47" s="650"/>
      <c r="H47" s="650"/>
      <c r="I47" s="168"/>
      <c r="J47" s="171"/>
      <c r="K47" s="171"/>
      <c r="L47" s="171"/>
      <c r="M47" s="171"/>
    </row>
    <row r="48" spans="1:13" s="177" customFormat="1" ht="17.25" customHeight="1">
      <c r="A48" s="167" t="s">
        <v>24</v>
      </c>
    </row>
    <row r="49" spans="1:256" s="177" customFormat="1" ht="15.6" customHeight="1">
      <c r="A49" s="642" t="s">
        <v>137</v>
      </c>
      <c r="B49" s="642"/>
      <c r="C49" s="642"/>
      <c r="D49" s="642"/>
      <c r="E49" s="642"/>
      <c r="F49" s="642"/>
      <c r="G49" s="642"/>
    </row>
    <row r="50" spans="1:256" s="177" customFormat="1" ht="17.25" customHeight="1">
      <c r="A50" s="167" t="s">
        <v>139</v>
      </c>
      <c r="B50" s="188"/>
      <c r="C50" s="188"/>
      <c r="D50" s="188"/>
      <c r="E50" s="188"/>
      <c r="F50" s="188"/>
      <c r="G50" s="188"/>
    </row>
    <row r="51" spans="1:256" ht="32.25" customHeight="1">
      <c r="A51" s="640" t="s">
        <v>176</v>
      </c>
      <c r="B51" s="640"/>
      <c r="C51" s="640"/>
      <c r="D51" s="640"/>
      <c r="E51" s="640"/>
      <c r="F51" s="640"/>
      <c r="G51" s="640"/>
      <c r="H51" s="170"/>
    </row>
    <row r="52" spans="1:256" ht="25.5">
      <c r="A52" s="641" t="s">
        <v>25</v>
      </c>
      <c r="B52" s="635" t="s">
        <v>11</v>
      </c>
      <c r="C52" s="189" t="s">
        <v>12</v>
      </c>
      <c r="D52" s="189" t="s">
        <v>13</v>
      </c>
      <c r="E52" s="635" t="s">
        <v>14</v>
      </c>
      <c r="F52" s="635"/>
      <c r="G52" s="635"/>
      <c r="H52" s="190"/>
      <c r="I52" s="166"/>
    </row>
    <row r="53" spans="1:256" ht="14.25" customHeight="1">
      <c r="A53" s="641"/>
      <c r="B53" s="635"/>
      <c r="C53" s="180" t="s">
        <v>15</v>
      </c>
      <c r="D53" s="180" t="s">
        <v>16</v>
      </c>
      <c r="E53" s="180" t="s">
        <v>17</v>
      </c>
      <c r="F53" s="180" t="s">
        <v>18</v>
      </c>
      <c r="G53" s="180" t="s">
        <v>38</v>
      </c>
      <c r="H53" s="190"/>
      <c r="I53" s="166"/>
    </row>
    <row r="54" spans="1:256" ht="60">
      <c r="A54" s="191" t="s">
        <v>188</v>
      </c>
      <c r="B54" s="192" t="s">
        <v>73</v>
      </c>
      <c r="C54" s="193"/>
      <c r="D54" s="193"/>
      <c r="E54" s="193">
        <f>45709+E56+63015</f>
        <v>109724</v>
      </c>
      <c r="F54" s="193"/>
      <c r="G54" s="193"/>
      <c r="H54" s="190"/>
      <c r="I54" s="166"/>
    </row>
    <row r="55" spans="1:256" s="209" customFormat="1" ht="15.75">
      <c r="A55" s="205" t="s">
        <v>97</v>
      </c>
      <c r="B55" s="206"/>
      <c r="C55" s="207"/>
      <c r="D55" s="207"/>
      <c r="E55" s="207"/>
      <c r="F55" s="207"/>
      <c r="G55" s="207"/>
      <c r="H55" s="208"/>
    </row>
    <row r="56" spans="1:256" s="209" customFormat="1" ht="15.75">
      <c r="A56" s="205" t="s">
        <v>98</v>
      </c>
      <c r="B56" s="206" t="s">
        <v>73</v>
      </c>
      <c r="C56" s="207"/>
      <c r="D56" s="207"/>
      <c r="E56" s="207">
        <v>1000</v>
      </c>
      <c r="F56" s="207"/>
      <c r="G56" s="207"/>
      <c r="H56" s="208"/>
    </row>
    <row r="57" spans="1:256" ht="15.75">
      <c r="A57" s="65"/>
      <c r="B57" s="195"/>
      <c r="C57" s="210"/>
      <c r="D57" s="210"/>
      <c r="E57" s="210"/>
      <c r="F57" s="210"/>
      <c r="G57" s="210"/>
      <c r="H57" s="190"/>
      <c r="I57" s="166"/>
    </row>
    <row r="58" spans="1:256" ht="25.5">
      <c r="A58" s="635" t="s">
        <v>26</v>
      </c>
      <c r="B58" s="635" t="s">
        <v>11</v>
      </c>
      <c r="C58" s="189" t="s">
        <v>12</v>
      </c>
      <c r="D58" s="189" t="s">
        <v>13</v>
      </c>
      <c r="E58" s="635" t="s">
        <v>14</v>
      </c>
      <c r="F58" s="635"/>
      <c r="G58" s="635"/>
      <c r="H58" s="190"/>
      <c r="I58" s="173"/>
      <c r="J58" s="173"/>
      <c r="K58" s="173"/>
      <c r="L58" s="173"/>
    </row>
    <row r="59" spans="1:256" ht="15.75" customHeight="1">
      <c r="A59" s="635"/>
      <c r="B59" s="635"/>
      <c r="C59" s="180" t="s">
        <v>15</v>
      </c>
      <c r="D59" s="180" t="s">
        <v>16</v>
      </c>
      <c r="E59" s="180" t="s">
        <v>17</v>
      </c>
      <c r="F59" s="180" t="s">
        <v>18</v>
      </c>
      <c r="G59" s="180" t="s">
        <v>38</v>
      </c>
      <c r="H59" s="172"/>
      <c r="I59" s="173"/>
      <c r="J59" s="173"/>
      <c r="K59" s="173"/>
      <c r="L59" s="173"/>
    </row>
    <row r="60" spans="1:256" s="253" customFormat="1" ht="30.75" customHeight="1">
      <c r="A60" s="249" t="s">
        <v>299</v>
      </c>
      <c r="B60" s="250" t="s">
        <v>20</v>
      </c>
      <c r="C60" s="251">
        <f>C61+C62</f>
        <v>0</v>
      </c>
      <c r="D60" s="251">
        <f>D61+D62</f>
        <v>16000</v>
      </c>
      <c r="E60" s="251">
        <f>E61+E62</f>
        <v>1516283</v>
      </c>
      <c r="F60" s="251">
        <f>F61+F62</f>
        <v>0</v>
      </c>
      <c r="G60" s="251">
        <f>G61+G62</f>
        <v>0</v>
      </c>
      <c r="H60" s="252"/>
    </row>
    <row r="61" spans="1:256" s="253" customFormat="1" ht="30" customHeight="1">
      <c r="A61" s="254" t="s">
        <v>300</v>
      </c>
      <c r="B61" s="250" t="s">
        <v>20</v>
      </c>
      <c r="C61" s="255">
        <v>0</v>
      </c>
      <c r="D61" s="255">
        <v>16000</v>
      </c>
      <c r="E61" s="255">
        <v>0</v>
      </c>
      <c r="F61" s="255">
        <v>0</v>
      </c>
      <c r="G61" s="255">
        <v>0</v>
      </c>
      <c r="H61" s="252"/>
    </row>
    <row r="62" spans="1:256" s="253" customFormat="1" ht="30" customHeight="1">
      <c r="A62" s="256" t="s">
        <v>226</v>
      </c>
      <c r="B62" s="250" t="s">
        <v>20</v>
      </c>
      <c r="C62" s="255"/>
      <c r="D62" s="255"/>
      <c r="E62" s="255">
        <v>1516283</v>
      </c>
      <c r="F62" s="255"/>
      <c r="G62" s="255"/>
      <c r="H62" s="252"/>
    </row>
    <row r="63" spans="1:256" s="253" customFormat="1" ht="31.5">
      <c r="A63" s="257" t="s">
        <v>27</v>
      </c>
      <c r="B63" s="258" t="s">
        <v>20</v>
      </c>
      <c r="C63" s="259">
        <f>C60</f>
        <v>0</v>
      </c>
      <c r="D63" s="259">
        <f>D60</f>
        <v>16000</v>
      </c>
      <c r="E63" s="259">
        <f>E60</f>
        <v>1516283</v>
      </c>
      <c r="F63" s="259">
        <f>F60</f>
        <v>0</v>
      </c>
      <c r="G63" s="259">
        <f>G60</f>
        <v>0</v>
      </c>
      <c r="H63" s="252"/>
      <c r="IV63" s="252"/>
    </row>
    <row r="64" spans="1:256" s="107" customFormat="1" ht="36.75" customHeight="1">
      <c r="A64" s="619" t="s">
        <v>301</v>
      </c>
      <c r="B64" s="619"/>
      <c r="C64" s="619"/>
      <c r="D64" s="619"/>
      <c r="E64" s="619"/>
      <c r="F64" s="619"/>
      <c r="G64" s="619"/>
      <c r="I64" s="261"/>
    </row>
    <row r="65" spans="1:9" s="107" customFormat="1" ht="15.75">
      <c r="A65" s="619" t="s">
        <v>29</v>
      </c>
      <c r="B65" s="619"/>
      <c r="C65" s="619"/>
      <c r="D65" s="619"/>
      <c r="E65" s="619"/>
      <c r="F65" s="619"/>
      <c r="G65" s="619"/>
      <c r="I65" s="261"/>
    </row>
    <row r="66" spans="1:9" s="107" customFormat="1" ht="15.75">
      <c r="A66" s="623" t="s">
        <v>302</v>
      </c>
      <c r="B66" s="623"/>
      <c r="C66" s="623"/>
      <c r="D66" s="623"/>
      <c r="E66" s="623"/>
      <c r="F66" s="623"/>
      <c r="G66" s="623"/>
      <c r="I66" s="261"/>
    </row>
    <row r="67" spans="1:9" s="107" customFormat="1" ht="15.75">
      <c r="A67" s="623" t="s">
        <v>303</v>
      </c>
      <c r="B67" s="623"/>
      <c r="C67" s="623"/>
      <c r="D67" s="623"/>
      <c r="E67" s="623"/>
      <c r="F67" s="623"/>
      <c r="G67" s="623"/>
      <c r="I67" s="261"/>
    </row>
    <row r="68" spans="1:9" s="107" customFormat="1" ht="38.25" customHeight="1">
      <c r="A68" s="619" t="s">
        <v>304</v>
      </c>
      <c r="B68" s="619"/>
      <c r="C68" s="619"/>
      <c r="D68" s="619"/>
      <c r="E68" s="619"/>
      <c r="F68" s="619"/>
      <c r="G68" s="619"/>
      <c r="I68" s="261"/>
    </row>
    <row r="69" spans="1:9" s="107" customFormat="1" ht="15.75">
      <c r="A69" s="654" t="s">
        <v>25</v>
      </c>
      <c r="B69" s="654" t="s">
        <v>11</v>
      </c>
      <c r="C69" s="655" t="s">
        <v>305</v>
      </c>
      <c r="D69" s="655" t="s">
        <v>306</v>
      </c>
      <c r="E69" s="655" t="s">
        <v>68</v>
      </c>
      <c r="F69" s="655"/>
      <c r="G69" s="655"/>
      <c r="I69" s="261"/>
    </row>
    <row r="70" spans="1:9" s="107" customFormat="1" ht="15.75">
      <c r="A70" s="654"/>
      <c r="B70" s="654"/>
      <c r="C70" s="655"/>
      <c r="D70" s="655"/>
      <c r="E70" s="263" t="s">
        <v>17</v>
      </c>
      <c r="F70" s="263" t="s">
        <v>18</v>
      </c>
      <c r="G70" s="263" t="s">
        <v>38</v>
      </c>
      <c r="I70" s="261"/>
    </row>
    <row r="71" spans="1:9" s="107" customFormat="1" ht="47.25">
      <c r="A71" s="264" t="s">
        <v>307</v>
      </c>
      <c r="B71" s="265" t="s">
        <v>73</v>
      </c>
      <c r="C71" s="265">
        <v>16347</v>
      </c>
      <c r="D71" s="265">
        <v>11309</v>
      </c>
      <c r="E71" s="265"/>
      <c r="F71" s="266"/>
      <c r="G71" s="266"/>
      <c r="I71" s="261"/>
    </row>
    <row r="72" spans="1:9" s="107" customFormat="1" ht="54" customHeight="1">
      <c r="A72" s="264" t="s">
        <v>308</v>
      </c>
      <c r="B72" s="267" t="s">
        <v>73</v>
      </c>
      <c r="C72" s="267">
        <v>43375</v>
      </c>
      <c r="D72" s="267">
        <f>43375+6</f>
        <v>43381</v>
      </c>
      <c r="E72" s="267"/>
      <c r="F72" s="268"/>
      <c r="G72" s="268"/>
      <c r="I72" s="261"/>
    </row>
    <row r="73" spans="1:9" s="107" customFormat="1" ht="15.75">
      <c r="A73" s="269"/>
      <c r="B73" s="269"/>
      <c r="C73" s="269"/>
      <c r="D73" s="269"/>
      <c r="E73" s="269"/>
      <c r="F73" s="269"/>
      <c r="G73" s="269"/>
      <c r="I73" s="261"/>
    </row>
    <row r="74" spans="1:9" s="107" customFormat="1" ht="15.75">
      <c r="A74" s="654" t="s">
        <v>26</v>
      </c>
      <c r="B74" s="654" t="s">
        <v>11</v>
      </c>
      <c r="C74" s="655" t="s">
        <v>305</v>
      </c>
      <c r="D74" s="655" t="s">
        <v>306</v>
      </c>
      <c r="E74" s="655" t="s">
        <v>68</v>
      </c>
      <c r="F74" s="655"/>
      <c r="G74" s="655"/>
      <c r="I74" s="261"/>
    </row>
    <row r="75" spans="1:9" s="107" customFormat="1" ht="15.75">
      <c r="A75" s="654"/>
      <c r="B75" s="654"/>
      <c r="C75" s="655"/>
      <c r="D75" s="655"/>
      <c r="E75" s="263" t="s">
        <v>17</v>
      </c>
      <c r="F75" s="263" t="s">
        <v>18</v>
      </c>
      <c r="G75" s="263" t="s">
        <v>38</v>
      </c>
      <c r="I75" s="261"/>
    </row>
    <row r="76" spans="1:9" s="107" customFormat="1" ht="15.75">
      <c r="A76" s="270" t="s">
        <v>21</v>
      </c>
      <c r="B76" s="267" t="s">
        <v>20</v>
      </c>
      <c r="C76" s="271">
        <v>711817.2</v>
      </c>
      <c r="D76" s="271">
        <v>748603.3</v>
      </c>
      <c r="E76" s="271"/>
      <c r="F76" s="271"/>
      <c r="G76" s="271"/>
      <c r="I76" s="261"/>
    </row>
    <row r="77" spans="1:9" s="107" customFormat="1" ht="31.5">
      <c r="A77" s="272" t="s">
        <v>27</v>
      </c>
      <c r="B77" s="273" t="s">
        <v>20</v>
      </c>
      <c r="C77" s="274">
        <f>SUM(C76)</f>
        <v>711817.2</v>
      </c>
      <c r="D77" s="274">
        <f>SUM(D76)</f>
        <v>748603.3</v>
      </c>
      <c r="E77" s="274">
        <f>SUM(E76)</f>
        <v>0</v>
      </c>
      <c r="F77" s="274">
        <f>SUM(F76)</f>
        <v>0</v>
      </c>
      <c r="G77" s="274">
        <f>SUM(G76)</f>
        <v>0</v>
      </c>
      <c r="I77" s="261"/>
    </row>
    <row r="79" spans="1:9">
      <c r="E79" s="203"/>
    </row>
  </sheetData>
  <mergeCells count="60">
    <mergeCell ref="D8:G8"/>
    <mergeCell ref="F1:G1"/>
    <mergeCell ref="D2:G2"/>
    <mergeCell ref="D3:G3"/>
    <mergeCell ref="D4:G4"/>
    <mergeCell ref="D7:G7"/>
    <mergeCell ref="A25:G25"/>
    <mergeCell ref="D9:G9"/>
    <mergeCell ref="D10:G10"/>
    <mergeCell ref="D12:G12"/>
    <mergeCell ref="D13:G13"/>
    <mergeCell ref="D14:G14"/>
    <mergeCell ref="D15:G15"/>
    <mergeCell ref="D16:G16"/>
    <mergeCell ref="A20:G20"/>
    <mergeCell ref="A21:G21"/>
    <mergeCell ref="A22:G22"/>
    <mergeCell ref="A23:G23"/>
    <mergeCell ref="A39:G39"/>
    <mergeCell ref="A26:G26"/>
    <mergeCell ref="A27:G27"/>
    <mergeCell ref="A29:G29"/>
    <mergeCell ref="A30:G30"/>
    <mergeCell ref="A33:G33"/>
    <mergeCell ref="A34:G34"/>
    <mergeCell ref="A35:C36"/>
    <mergeCell ref="D35:D36"/>
    <mergeCell ref="E35:G35"/>
    <mergeCell ref="A37:C37"/>
    <mergeCell ref="A38:C38"/>
    <mergeCell ref="A40:G40"/>
    <mergeCell ref="H40:I40"/>
    <mergeCell ref="A41:G41"/>
    <mergeCell ref="A42:A43"/>
    <mergeCell ref="B42:B43"/>
    <mergeCell ref="E42:G42"/>
    <mergeCell ref="A67:G67"/>
    <mergeCell ref="A47:H47"/>
    <mergeCell ref="A49:G49"/>
    <mergeCell ref="A51:G51"/>
    <mergeCell ref="A52:A53"/>
    <mergeCell ref="B52:B53"/>
    <mergeCell ref="E52:G52"/>
    <mergeCell ref="A58:A59"/>
    <mergeCell ref="B58:B59"/>
    <mergeCell ref="E58:G58"/>
    <mergeCell ref="A64:G64"/>
    <mergeCell ref="A66:G66"/>
    <mergeCell ref="A65:G65"/>
    <mergeCell ref="B74:B75"/>
    <mergeCell ref="C74:C75"/>
    <mergeCell ref="D74:D75"/>
    <mergeCell ref="E74:G74"/>
    <mergeCell ref="A68:G68"/>
    <mergeCell ref="A69:A70"/>
    <mergeCell ref="B69:B70"/>
    <mergeCell ref="C69:C70"/>
    <mergeCell ref="D69:D70"/>
    <mergeCell ref="E69:G69"/>
    <mergeCell ref="A74:A75"/>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27</vt:i4>
      </vt:variant>
    </vt:vector>
  </HeadingPairs>
  <TitlesOfParts>
    <vt:vector size="50" baseType="lpstr">
      <vt:lpstr>004</vt:lpstr>
      <vt:lpstr>005</vt:lpstr>
      <vt:lpstr>006</vt:lpstr>
      <vt:lpstr>007</vt:lpstr>
      <vt:lpstr>008</vt:lpstr>
      <vt:lpstr>009</vt:lpstr>
      <vt:lpstr>011</vt:lpstr>
      <vt:lpstr>013</vt:lpstr>
      <vt:lpstr>014</vt:lpstr>
      <vt:lpstr>016</vt:lpstr>
      <vt:lpstr>018</vt:lpstr>
      <vt:lpstr>019</vt:lpstr>
      <vt:lpstr>020</vt:lpstr>
      <vt:lpstr>021</vt:lpstr>
      <vt:lpstr>022</vt:lpstr>
      <vt:lpstr>026</vt:lpstr>
      <vt:lpstr>027</vt:lpstr>
      <vt:lpstr>029</vt:lpstr>
      <vt:lpstr>033</vt:lpstr>
      <vt:lpstr>036</vt:lpstr>
      <vt:lpstr>038</vt:lpstr>
      <vt:lpstr>052-100_(039)</vt:lpstr>
      <vt:lpstr>047</vt:lpstr>
      <vt:lpstr>'006'!__xlnm._FilterDatabase</vt:lpstr>
      <vt:lpstr>'047'!__xlnm._FilterDatabase</vt:lpstr>
      <vt:lpstr>'047'!__xlnm._FilterDatabase_27</vt:lpstr>
      <vt:lpstr>'047'!__xlnm.Print_Area</vt:lpstr>
      <vt:lpstr>'004'!Область_печати</vt:lpstr>
      <vt:lpstr>'005'!Область_печати</vt:lpstr>
      <vt:lpstr>'006'!Область_печати</vt:lpstr>
      <vt:lpstr>'007'!Область_печати</vt:lpstr>
      <vt:lpstr>'008'!Область_печати</vt:lpstr>
      <vt:lpstr>'009'!Область_печати</vt:lpstr>
      <vt:lpstr>'011'!Область_печати</vt:lpstr>
      <vt:lpstr>'013'!Область_печати</vt:lpstr>
      <vt:lpstr>'014'!Область_печати</vt:lpstr>
      <vt:lpstr>'016'!Область_печати</vt:lpstr>
      <vt:lpstr>'018'!Область_печати</vt:lpstr>
      <vt:lpstr>'019'!Область_печати</vt:lpstr>
      <vt:lpstr>'020'!Область_печати</vt:lpstr>
      <vt:lpstr>'021'!Область_печати</vt:lpstr>
      <vt:lpstr>'022'!Область_печати</vt:lpstr>
      <vt:lpstr>'026'!Область_печати</vt:lpstr>
      <vt:lpstr>'027'!Область_печати</vt:lpstr>
      <vt:lpstr>'029'!Область_печати</vt:lpstr>
      <vt:lpstr>'033'!Область_печати</vt:lpstr>
      <vt:lpstr>'036'!Область_печати</vt:lpstr>
      <vt:lpstr>'038'!Область_печати</vt:lpstr>
      <vt:lpstr>'047'!Область_печати</vt:lpstr>
      <vt:lpstr>'052-100_(039)'!Область_печати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пк</cp:lastModifiedBy>
  <cp:lastPrinted>2016-12-27T06:25:48Z</cp:lastPrinted>
  <dcterms:created xsi:type="dcterms:W3CDTF">2016-12-06T13:28:20Z</dcterms:created>
  <dcterms:modified xsi:type="dcterms:W3CDTF">2017-01-06T04:40:34Z</dcterms:modified>
</cp:coreProperties>
</file>